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Apache24\htdocs\doingstats\x\tier1\distribution\discrete\xlsx\"/>
    </mc:Choice>
  </mc:AlternateContent>
  <bookViews>
    <workbookView xWindow="0" yWindow="0" windowWidth="24000" windowHeight="9660" activeTab="1"/>
  </bookViews>
  <sheets>
    <sheet name="Welcome" sheetId="3" r:id="rId1"/>
    <sheet name="Poisson" sheetId="1" r:id="rId2"/>
    <sheet name="Percentile" sheetId="2" r:id="rId3"/>
  </sheets>
  <calcPr calcId="152511"/>
</workbook>
</file>

<file path=xl/calcChain.xml><?xml version="1.0" encoding="utf-8"?>
<calcChain xmlns="http://schemas.openxmlformats.org/spreadsheetml/2006/main">
  <c r="G11" i="1" l="1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5" i="2"/>
  <c r="G15" i="1"/>
  <c r="D16" i="1"/>
  <c r="E14" i="1"/>
  <c r="D14" i="1"/>
  <c r="G14" i="1"/>
  <c r="G13" i="1"/>
  <c r="G12" i="1"/>
  <c r="E13" i="1"/>
  <c r="D13" i="1"/>
  <c r="E12" i="1"/>
  <c r="D12" i="1"/>
  <c r="E11" i="1"/>
  <c r="D11" i="1"/>
  <c r="E10" i="1"/>
  <c r="D10" i="1"/>
  <c r="G10" i="1"/>
  <c r="G9" i="1"/>
  <c r="G8" i="1"/>
  <c r="E9" i="1"/>
  <c r="D9" i="1"/>
  <c r="E8" i="1"/>
  <c r="E18" i="1" l="1"/>
  <c r="E19" i="1" s="1"/>
  <c r="E17" i="1"/>
  <c r="D8" i="1" l="1"/>
</calcChain>
</file>

<file path=xl/sharedStrings.xml><?xml version="1.0" encoding="utf-8"?>
<sst xmlns="http://schemas.openxmlformats.org/spreadsheetml/2006/main" count="25" uniqueCount="23">
  <si>
    <t>X</t>
  </si>
  <si>
    <t>μ</t>
  </si>
  <si>
    <t>the expected number of events per one unit of time or space</t>
  </si>
  <si>
    <t>α</t>
  </si>
  <si>
    <t>µ</t>
  </si>
  <si>
    <r>
      <t>σ</t>
    </r>
    <r>
      <rPr>
        <b/>
        <vertAlign val="superscript"/>
        <sz val="14"/>
        <color theme="1"/>
        <rFont val="Times New Roman"/>
        <family val="1"/>
      </rPr>
      <t>2</t>
    </r>
  </si>
  <si>
    <t>σ</t>
  </si>
  <si>
    <t>the expected value (mean)</t>
  </si>
  <si>
    <t>the variance</t>
  </si>
  <si>
    <t>the standard deviation</t>
  </si>
  <si>
    <r>
      <t>Poissson Variable X</t>
    </r>
    <r>
      <rPr>
        <vertAlign val="subscript"/>
        <sz val="16"/>
        <color theme="1"/>
        <rFont val="Times New Roman"/>
        <family val="1"/>
      </rPr>
      <t>µ</t>
    </r>
    <r>
      <rPr>
        <sz val="16"/>
        <color theme="1"/>
        <rFont val="Times New Roman"/>
        <family val="1"/>
      </rPr>
      <t xml:space="preserve"> (abbreviated here as X):</t>
    </r>
  </si>
  <si>
    <t>x</t>
  </si>
  <si>
    <r>
      <t xml:space="preserve">P(X </t>
    </r>
    <r>
      <rPr>
        <b/>
        <sz val="10"/>
        <color rgb="FF000000"/>
        <rFont val="Times New Roman"/>
        <family val="1"/>
      </rPr>
      <t xml:space="preserve">≤ </t>
    </r>
    <r>
      <rPr>
        <b/>
        <sz val="10"/>
        <color rgb="FF000000"/>
        <rFont val="Arial"/>
        <family val="2"/>
      </rPr>
      <t>x)</t>
    </r>
  </si>
  <si>
    <t>. . .</t>
  </si>
  <si>
    <t>The smallest number that covers</t>
  </si>
  <si>
    <t>a Poisson random variable (the number of arrivals of the bank's customers)</t>
  </si>
  <si>
    <t>Probability</t>
  </si>
  <si>
    <r>
      <t>Find a 90</t>
    </r>
    <r>
      <rPr>
        <vertAlign val="superscript"/>
        <sz val="10"/>
        <color rgb="FF000000"/>
        <rFont val="Arial"/>
        <family val="2"/>
      </rPr>
      <t>th</t>
    </r>
    <r>
      <rPr>
        <sz val="10"/>
        <color rgb="FF000000"/>
        <rFont val="Arial"/>
        <family val="2"/>
      </rPr>
      <t xml:space="preserve"> percentile</t>
    </r>
    <r>
      <rPr>
        <sz val="10"/>
        <color rgb="FF000000"/>
        <rFont val="Arial"/>
        <family val="2"/>
      </rPr>
      <t>.</t>
    </r>
  </si>
  <si>
    <t>List a few cumulative probabilities for µ = 50.</t>
  </si>
  <si>
    <t>Make sure that probabilities below and above 90% are shown.</t>
  </si>
  <si>
    <r>
      <t xml:space="preserve">90% of data is </t>
    </r>
    <r>
      <rPr>
        <b/>
        <sz val="10"/>
        <color rgb="FF0070C0"/>
        <rFont val="Arial"/>
        <family val="2"/>
      </rPr>
      <t>59</t>
    </r>
    <r>
      <rPr>
        <sz val="10"/>
        <color rgb="FF000000"/>
        <rFont val="Arial"/>
        <family val="2"/>
      </rPr>
      <t>.</t>
    </r>
  </si>
  <si>
    <r>
      <t xml:space="preserve">Thus </t>
    </r>
    <r>
      <rPr>
        <b/>
        <sz val="10"/>
        <color rgb="FF0070C0"/>
        <rFont val="Arial"/>
        <family val="2"/>
      </rPr>
      <t>59</t>
    </r>
    <r>
      <rPr>
        <sz val="10"/>
        <color rgb="FF000000"/>
        <rFont val="Arial"/>
        <family val="2"/>
      </rPr>
      <t xml:space="preserve"> is an approximate 90</t>
    </r>
    <r>
      <rPr>
        <vertAlign val="superscript"/>
        <sz val="10"/>
        <color rgb="FF000000"/>
        <rFont val="Arial"/>
        <family val="2"/>
      </rPr>
      <t>th</t>
    </r>
    <r>
      <rPr>
        <sz val="10"/>
        <color rgb="FF000000"/>
        <rFont val="Arial"/>
        <family val="2"/>
      </rPr>
      <t xml:space="preserve"> percentile.</t>
    </r>
  </si>
  <si>
    <t>There is no built-in function to calculate Poisson percentiles in Excel. See sheet Percentile for a solution.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</si>
</sst>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0"/>
    <numFmt numFmtId="165" formatCode="0.00000000000000000000%"/>
    <numFmt numFmtId="166" formatCode="0.0000"/>
  </numFmts>
  <fonts count="20" x14ac:knownFonts="1">
    <font>
      <sz val="10"/>
      <color rgb="FF000000"/>
      <name val="Arial"/>
    </font>
    <font>
      <sz val="10"/>
      <name val="Arial"/>
      <family val="2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vertAlign val="superscript"/>
      <sz val="14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sz val="10"/>
      <color rgb="FF000000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Times New Roman"/>
      <family val="1"/>
    </font>
    <font>
      <sz val="16"/>
      <color theme="1"/>
      <name val="Times New Roman"/>
      <family val="1"/>
    </font>
    <font>
      <vertAlign val="subscript"/>
      <sz val="16"/>
      <color theme="1"/>
      <name val="Times New Roman"/>
      <family val="1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Times New Roman"/>
      <family val="1"/>
    </font>
    <font>
      <b/>
      <sz val="10"/>
      <color rgb="FF0070C0"/>
      <name val="Arial"/>
      <family val="2"/>
    </font>
    <font>
      <vertAlign val="superscript"/>
      <sz val="10"/>
      <color rgb="FF000000"/>
      <name val="Arial"/>
      <family val="2"/>
    </font>
    <font>
      <b/>
      <i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10" fontId="6" fillId="0" borderId="0" xfId="0" applyNumberFormat="1" applyFont="1" applyAlignment="1">
      <alignment wrapText="1"/>
    </xf>
    <xf numFmtId="0" fontId="10" fillId="0" borderId="0" xfId="0" applyFont="1" applyAlignment="1">
      <alignment wrapText="1"/>
    </xf>
    <xf numFmtId="164" fontId="0" fillId="0" borderId="0" xfId="0" applyNumberFormat="1" applyFont="1" applyAlignment="1">
      <alignment wrapText="1"/>
    </xf>
    <xf numFmtId="0" fontId="14" fillId="0" borderId="0" xfId="0" applyFont="1" applyAlignment="1">
      <alignment horizontal="right" wrapText="1"/>
    </xf>
    <xf numFmtId="0" fontId="17" fillId="0" borderId="0" xfId="0" applyFont="1" applyAlignment="1">
      <alignment wrapText="1"/>
    </xf>
    <xf numFmtId="164" fontId="17" fillId="0" borderId="0" xfId="0" applyNumberFormat="1" applyFont="1" applyAlignment="1">
      <alignment wrapText="1"/>
    </xf>
    <xf numFmtId="0" fontId="15" fillId="0" borderId="1" xfId="0" applyFont="1" applyBorder="1" applyAlignment="1">
      <alignment horizontal="right" wrapText="1"/>
    </xf>
    <xf numFmtId="0" fontId="3" fillId="0" borderId="0" xfId="0" applyFont="1" applyAlignment="1">
      <alignment horizontal="right" vertical="center"/>
    </xf>
    <xf numFmtId="165" fontId="6" fillId="0" borderId="0" xfId="0" applyNumberFormat="1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right" wrapText="1" indent="1"/>
    </xf>
    <xf numFmtId="0" fontId="0" fillId="0" borderId="0" xfId="0" applyFont="1" applyAlignment="1">
      <alignment horizontal="right" wrapText="1" inden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10" fontId="6" fillId="0" borderId="0" xfId="0" applyNumberFormat="1" applyFont="1" applyAlignment="1">
      <alignment vertical="center" wrapText="1"/>
    </xf>
    <xf numFmtId="166" fontId="6" fillId="0" borderId="0" xfId="0" applyNumberFormat="1" applyFont="1" applyAlignment="1">
      <alignment wrapText="1"/>
    </xf>
    <xf numFmtId="0" fontId="1" fillId="0" borderId="0" xfId="0" applyFont="1" applyAlignment="1">
      <alignment horizontal="right" vertical="center" wrapText="1" indent="1"/>
    </xf>
    <xf numFmtId="0" fontId="12" fillId="0" borderId="0" xfId="0" applyFont="1" applyFill="1" applyAlignment="1">
      <alignment horizontal="left" wrapText="1"/>
    </xf>
    <xf numFmtId="0" fontId="2" fillId="0" borderId="0" xfId="0" applyFont="1" applyAlignment="1">
      <alignment horizontal="left" wrapText="1"/>
    </xf>
    <xf numFmtId="0" fontId="11" fillId="0" borderId="0" xfId="0" applyFont="1" applyAlignment="1">
      <alignment horizontal="left" wrapText="1" indent="1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7" fillId="0" borderId="1" xfId="0" applyFont="1" applyBorder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0" fontId="14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  <xf numFmtId="9" fontId="14" fillId="0" borderId="0" xfId="0" applyNumberFormat="1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95250</xdr:rowOff>
    </xdr:from>
    <xdr:to>
      <xdr:col>23</xdr:col>
      <xdr:colOff>66674</xdr:colOff>
      <xdr:row>17</xdr:row>
      <xdr:rowOff>152400</xdr:rowOff>
    </xdr:to>
    <xdr:sp macro="" textlink="">
      <xdr:nvSpPr>
        <xdr:cNvPr id="2" name="TextBox 1"/>
        <xdr:cNvSpPr txBox="1"/>
      </xdr:nvSpPr>
      <xdr:spPr>
        <a:xfrm>
          <a:off x="85725" y="95250"/>
          <a:ext cx="14001749" cy="2809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800" b="0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Poisson Distribution</a:t>
          </a:r>
        </a:p>
        <a:p>
          <a:r>
            <a:rPr lang="en-US" sz="1400" b="0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The average number of customers arriving at a bank per one hour, during the midday period (between 11:00 AM and 2:00 PM), is 50. Assume that all arrivals are independent from one another and the average rate applies within any one hour of the period.</a:t>
          </a:r>
        </a:p>
        <a:p>
          <a:r>
            <a:rPr lang="en-US" sz="1400" b="0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1. What is the probability that no one will arrive between 11:00 AM and 12:00 PM?</a:t>
          </a:r>
        </a:p>
        <a:p>
          <a:r>
            <a:rPr lang="en-US" sz="1400" b="0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2. What is the probability that 40 customers will arrive at the bank between 11:00 AM and 12:00 PM?</a:t>
          </a:r>
        </a:p>
        <a:p>
          <a:r>
            <a:rPr lang="en-US" sz="1400" b="0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3. What is the probability that 100 customers will arrive between 11:00 AM and 1:00 PM?</a:t>
          </a:r>
        </a:p>
        <a:p>
          <a:r>
            <a:rPr lang="en-US" sz="1400" b="0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4. How likely is it that at up to 75 customer will arrive between 1:00 PM and 2:00 PM?</a:t>
          </a:r>
        </a:p>
        <a:p>
          <a:r>
            <a:rPr lang="en-US" sz="1400" b="0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5. How likely is it that at least 120 customers will arrive during the midday period?</a:t>
          </a:r>
        </a:p>
        <a:p>
          <a:r>
            <a:rPr lang="en-US" sz="1400" b="0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6. What is the probability that between 100 and 200 customers will arrive within the midday period?</a:t>
          </a:r>
        </a:p>
        <a:p>
          <a:r>
            <a:rPr lang="en-US" sz="1400" b="0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7. How likely is it that no more than 50 or at least 200 customers will arrive within the midday period?</a:t>
          </a:r>
        </a:p>
        <a:p>
          <a:r>
            <a:rPr lang="en-US" sz="1400" b="0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8. Find out the 90th percentile for the number of arriving customers (such a value, x, for which P(X = x) = 0.9).</a:t>
          </a:r>
        </a:p>
        <a:p>
          <a:r>
            <a:rPr lang="en-US" sz="1400" b="0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9. Find out the expected value (mean), variance, and standard deviation of the numer of the arriavals within the midday period.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9526</xdr:colOff>
      <xdr:row>20</xdr:row>
      <xdr:rowOff>57149</xdr:rowOff>
    </xdr:from>
    <xdr:to>
      <xdr:col>7</xdr:col>
      <xdr:colOff>885825</xdr:colOff>
      <xdr:row>111</xdr:row>
      <xdr:rowOff>28575</xdr:rowOff>
    </xdr:to>
    <xdr:sp macro="" textlink="">
      <xdr:nvSpPr>
        <xdr:cNvPr id="2" name="Rectangle 1"/>
        <xdr:cNvSpPr/>
      </xdr:nvSpPr>
      <xdr:spPr>
        <a:xfrm>
          <a:off x="790576" y="4591049"/>
          <a:ext cx="6410324" cy="14706601"/>
        </a:xfrm>
        <a:prstGeom prst="rect">
          <a:avLst/>
        </a:prstGeom>
        <a:solidFill>
          <a:srgbClr val="FF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# R Code For Comparison With</a:t>
          </a:r>
          <a:r>
            <a:rPr lang="en-US" sz="1200" b="1" baseline="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 Excel</a:t>
          </a:r>
          <a:endParaRPr lang="en-US" sz="1200" b="1">
            <a:solidFill>
              <a:srgbClr val="002060"/>
            </a:solidFill>
            <a:latin typeface="Courier New" panose="02070309020205020404" pitchFamily="49" charset="0"/>
            <a:cs typeface="Courier New" panose="02070309020205020404" pitchFamily="49" charset="0"/>
          </a:endParaRP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# Random</a:t>
          </a:r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 variable X represents the number of events to occur in one unit of time.</a:t>
          </a:r>
          <a:endParaRPr lang="en-US" sz="1200">
            <a:solidFill>
              <a:srgbClr val="002060"/>
            </a:solidFill>
            <a:latin typeface="Courier New" panose="02070309020205020404" pitchFamily="49" charset="0"/>
            <a:cs typeface="Courier New" panose="02070309020205020404" pitchFamily="49" charset="0"/>
          </a:endParaRP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# The expected value</a:t>
          </a:r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 of the X</a:t>
          </a:r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.</a:t>
          </a:r>
        </a:p>
        <a:p>
          <a:pPr algn="l"/>
          <a:r>
            <a:rPr lang="en-US" sz="1200" b="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mu = 50</a:t>
          </a:r>
        </a:p>
        <a:p>
          <a:pPr algn="l"/>
          <a:r>
            <a:rPr lang="en-US" sz="1200" b="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#</a:t>
          </a:r>
          <a:r>
            <a:rPr lang="en-US" sz="1200" b="0" baseline="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 A </a:t>
          </a:r>
          <a:r>
            <a:rPr lang="en-US" sz="1200" b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value of the random variable, X.</a:t>
          </a:r>
        </a:p>
        <a:p>
          <a:pPr algn="l"/>
          <a:r>
            <a:rPr lang="en-US" sz="1200" b="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x = 0</a:t>
          </a:r>
          <a:endParaRPr lang="en-US" sz="1200" b="0" baseline="0">
            <a:solidFill>
              <a:srgbClr val="002060"/>
            </a:solidFill>
            <a:latin typeface="Courier New" panose="02070309020205020404" pitchFamily="49" charset="0"/>
            <a:cs typeface="Courier New" panose="02070309020205020404" pitchFamily="49" charset="0"/>
          </a:endParaRPr>
        </a:p>
        <a:p>
          <a:pPr algn="l"/>
          <a:r>
            <a:rPr lang="en-US" sz="1200" b="0" baseline="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# 1. The probability that exactly 0 events (arrivals) will occur in one hour, P(X = 0).</a:t>
          </a:r>
          <a:endParaRPr lang="en-US" sz="1200" b="0">
            <a:solidFill>
              <a:srgbClr val="002060"/>
            </a:solidFill>
            <a:latin typeface="Courier New" panose="02070309020205020404" pitchFamily="49" charset="0"/>
            <a:cs typeface="Courier New" panose="02070309020205020404" pitchFamily="49" charset="0"/>
          </a:endParaRPr>
        </a:p>
        <a:p>
          <a:pPr algn="l"/>
          <a:r>
            <a:rPr lang="en-US" sz="1200" b="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pof0 = dpois(x, mu)</a:t>
          </a:r>
        </a:p>
        <a:p>
          <a:pPr algn="l"/>
          <a:r>
            <a:rPr lang="en-US" sz="1200" b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sprintf("%.22</a:t>
          </a:r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f",pof0)</a:t>
          </a: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[1] "0.0000000000000000000002"</a:t>
          </a:r>
        </a:p>
        <a:p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2. The probability that exactly 40 events (arrivals) will occur in one hour., P(X = 40).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x = 40</a:t>
          </a:r>
          <a:endParaRPr lang="en-US" sz="1200" baseline="0">
            <a:solidFill>
              <a:srgbClr val="002060"/>
            </a:solidFill>
            <a:latin typeface="Courier New" panose="02070309020205020404" pitchFamily="49" charset="0"/>
            <a:ea typeface="+mn-ea"/>
            <a:cs typeface="Courier New" panose="02070309020205020404" pitchFamily="49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pof40 </a:t>
          </a:r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= dpois(x, mu)</a:t>
          </a:r>
        </a:p>
        <a:p>
          <a:pPr algn="l"/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sprintf("%.6f",pof40)</a:t>
          </a:r>
        </a:p>
        <a:p>
          <a:pPr algn="l"/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[1] "0.021500"</a:t>
          </a:r>
        </a:p>
        <a:p>
          <a:pPr algn="l"/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# 3. The probability that up to 100 customers will arrive between 11:00 AM and 1:00 PM.,</a:t>
          </a:r>
        </a:p>
        <a:p>
          <a:pPr algn="l"/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#    P(X &lt;= 100, t = 2). This probability considers a 2 hour period. Thus the mean rate </a:t>
          </a:r>
        </a:p>
        <a:p>
          <a:pPr algn="l"/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#    is twice as high as the mean arrival rate per hour.</a:t>
          </a:r>
        </a:p>
        <a:p>
          <a:pPr algn="l"/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x = 100</a:t>
          </a:r>
        </a:p>
        <a:p>
          <a:pPr algn="l"/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pof_upto100 = </a:t>
          </a:r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ppois(x, 2*mu)</a:t>
          </a:r>
        </a:p>
        <a:p>
          <a:pPr algn="l"/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sprintf("%.6f",pof_upto100)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[1] "0.526562"</a:t>
          </a:r>
        </a:p>
        <a:p>
          <a:pPr algn="l"/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4. The probability that up to 75 customers will arrive between 1:00 PM and 2:00 PM., </a:t>
          </a:r>
          <a:b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</a:br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   P(X &lt;= 75).</a:t>
          </a:r>
        </a:p>
        <a:p>
          <a:pPr algn="l"/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x = 75</a:t>
          </a:r>
        </a:p>
        <a:p>
          <a:pPr algn="l"/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pof_upto75 = ppois(x, mu)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sprintf("%.6f",pof_upto75)</a:t>
          </a:r>
        </a:p>
        <a:p>
          <a:pPr algn="l"/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[1] "0.999628"</a:t>
          </a:r>
        </a:p>
        <a:p>
          <a:pPr algn="l"/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5. The probability that at least 120 customers will arrive during the midday period.</a:t>
          </a:r>
        </a:p>
        <a:p>
          <a:pPr algn="l"/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   P(X &gt;= 120, t=3). The mean arrival rate must be trippled. </a:t>
          </a:r>
        </a:p>
        <a:p>
          <a:pPr algn="l"/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x = 120</a:t>
          </a:r>
        </a:p>
        <a:p>
          <a:pPr algn="l"/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pof_atleast120 = ppois(x-1, 3*mu, lower.tail=FALSE)</a:t>
          </a:r>
        </a:p>
        <a:p>
          <a:pPr algn="l"/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sprintf("%.6f",pof_atleast120)</a:t>
          </a:r>
        </a:p>
        <a:p>
          <a:pPr algn="l"/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[1] "0.994895"</a:t>
          </a:r>
        </a:p>
        <a:p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Note, the following statement returns the same result:</a:t>
          </a:r>
        </a:p>
        <a:p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pof_atleast120 = 1 - ppois(x-1, 3*mu)</a:t>
          </a:r>
        </a:p>
        <a:p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sprintf("%.6f",pof_atleast120)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[1] "0.994895"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6. The probability that between 150 and 200 customers will arrive within the midday period. </a:t>
          </a:r>
        </a:p>
        <a:p>
          <a:pPr algn="l"/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Limits of the random variable, X.</a:t>
          </a:r>
        </a:p>
        <a:p>
          <a:pPr algn="l"/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x1 = 150</a:t>
          </a:r>
        </a:p>
        <a:p>
          <a:pPr algn="l"/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x2 = 200</a:t>
          </a:r>
        </a:p>
        <a:p>
          <a:pPr algn="l"/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pof_between150and200 = ppois(x2, 3*mu) - ppois(x1-1,3*mu)</a:t>
          </a:r>
        </a:p>
        <a:p>
          <a:pPr algn="l"/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sprintf("%.6f",pof_between150and200)</a:t>
          </a:r>
        </a:p>
        <a:p>
          <a:pPr algn="l"/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[1] "0.510816"</a:t>
          </a:r>
        </a:p>
        <a:p>
          <a:pPr algn="l"/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7. The probability that no more than 150 or at least 250 customers will arrive within </a:t>
          </a:r>
        </a:p>
        <a:p>
          <a:pPr algn="l"/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the midday period.</a:t>
          </a:r>
        </a:p>
        <a:p>
          <a:pPr algn="l"/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Limits of the random variable, X.</a:t>
          </a:r>
        </a:p>
        <a:p>
          <a:pPr algn="l"/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x1 = 150</a:t>
          </a:r>
        </a:p>
        <a:p>
          <a:pPr algn="l"/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x2 = 250</a:t>
          </a:r>
        </a:p>
        <a:p>
          <a:pPr algn="l"/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pof_upto150oratleast250 = ppois(x1, 3*mu) + 1 - ppois(x2-1,3*mu)</a:t>
          </a:r>
        </a:p>
        <a:p>
          <a:pPr algn="l"/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sprintf("%.6f",pof_upto150oratleast250)</a:t>
          </a:r>
        </a:p>
        <a:p>
          <a:pPr algn="l"/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[1] "0.521697"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8. the 90th percentile for the number of arriving customers within one hour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alpha = 0.90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q90th = qpois(alpha, mu)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q90th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[1] 59</a:t>
          </a:r>
        </a:p>
        <a:p>
          <a:pPr algn="l"/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Notice that q90th = 59 is an approximate value. P(X &lt;= 59) = 0.907735</a:t>
          </a:r>
        </a:p>
        <a:p>
          <a:pPr algn="l"/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and P(X &lt;= 58) = 0.883609. </a:t>
          </a:r>
        </a:p>
        <a:p>
          <a:pPr algn="l"/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X = 59 is exactly 90.77th percentile. 90.77% includes 90% but 88.36% is not enough. </a:t>
          </a:r>
        </a:p>
        <a:p>
          <a:pPr algn="l"/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---</a:t>
          </a: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# 9-11 Expected</a:t>
          </a:r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 Value, Variance, and Standard Deviation</a:t>
          </a:r>
          <a:endParaRPr lang="en-US" sz="1200">
            <a:solidFill>
              <a:srgbClr val="002060"/>
            </a:solidFill>
            <a:latin typeface="Courier New" panose="02070309020205020404" pitchFamily="49" charset="0"/>
            <a:cs typeface="Courier New" panose="02070309020205020404" pitchFamily="49" charset="0"/>
          </a:endParaRP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mu </a:t>
          </a: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[1] 50</a:t>
          </a: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var = mu</a:t>
          </a: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var</a:t>
          </a: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[1] 50</a:t>
          </a: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stdev = sqrt(var)</a:t>
          </a: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stdev</a:t>
          </a: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[1] 7.07107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2" sqref="E22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40"/>
  <sheetViews>
    <sheetView tabSelected="1" workbookViewId="0">
      <selection activeCell="E19" sqref="E19"/>
    </sheetView>
  </sheetViews>
  <sheetFormatPr defaultColWidth="14.42578125" defaultRowHeight="12.75" customHeight="1" x14ac:dyDescent="0.2"/>
  <cols>
    <col min="1" max="1" width="5.85546875" customWidth="1"/>
    <col min="2" max="3" width="5.85546875" style="1" customWidth="1"/>
    <col min="4" max="4" width="30.28515625" customWidth="1"/>
    <col min="5" max="5" width="28.85546875" customWidth="1"/>
    <col min="6" max="6" width="4.7109375" customWidth="1"/>
    <col min="7" max="7" width="13.28515625" customWidth="1"/>
    <col min="8" max="9" width="17.28515625" customWidth="1"/>
    <col min="10" max="10" width="23.7109375" customWidth="1"/>
    <col min="11" max="11" width="5.140625" customWidth="1"/>
  </cols>
  <sheetData>
    <row r="1" spans="1:10" ht="12.75" customHeight="1" x14ac:dyDescent="0.2">
      <c r="D1" s="1"/>
    </row>
    <row r="2" spans="1:10" ht="20.25" customHeight="1" x14ac:dyDescent="0.3">
      <c r="D2" s="26" t="s">
        <v>10</v>
      </c>
      <c r="E2" s="26"/>
      <c r="F2" s="26"/>
      <c r="G2" s="26"/>
      <c r="H2" s="26"/>
      <c r="I2" s="26"/>
      <c r="J2" s="26"/>
    </row>
    <row r="4" spans="1:10" ht="15.75" x14ac:dyDescent="0.25">
      <c r="D4" s="6" t="s">
        <v>0</v>
      </c>
      <c r="E4" s="7"/>
      <c r="F4" s="7"/>
      <c r="G4" s="29" t="s">
        <v>15</v>
      </c>
      <c r="H4" s="30"/>
      <c r="I4" s="30"/>
      <c r="J4" s="30"/>
    </row>
    <row r="5" spans="1:10" ht="15.75" x14ac:dyDescent="0.25">
      <c r="D5" s="6" t="s">
        <v>1</v>
      </c>
      <c r="E5" s="5">
        <v>50</v>
      </c>
      <c r="F5" s="7"/>
      <c r="G5" s="29" t="s">
        <v>2</v>
      </c>
      <c r="H5" s="30"/>
      <c r="I5" s="30"/>
      <c r="J5" s="30"/>
    </row>
    <row r="6" spans="1:10" ht="15.75" customHeight="1" x14ac:dyDescent="0.25">
      <c r="D6" s="5"/>
      <c r="E6" s="5"/>
      <c r="F6" s="7"/>
      <c r="G6" s="9"/>
      <c r="H6" s="9"/>
      <c r="I6" s="9"/>
      <c r="J6" s="9"/>
    </row>
    <row r="7" spans="1:10" ht="15.75" x14ac:dyDescent="0.25">
      <c r="B7" s="31" t="s">
        <v>0</v>
      </c>
      <c r="C7" s="31"/>
      <c r="D7" s="6" t="s">
        <v>16</v>
      </c>
      <c r="F7" s="7"/>
      <c r="G7" s="29"/>
      <c r="H7" s="30"/>
      <c r="I7" s="30"/>
      <c r="J7" s="30"/>
    </row>
    <row r="8" spans="1:10" ht="15.75" x14ac:dyDescent="0.25">
      <c r="A8" s="19">
        <v>1</v>
      </c>
      <c r="B8" s="2"/>
      <c r="C8" s="17">
        <v>0</v>
      </c>
      <c r="D8" s="4" t="str">
        <f>"P(X = "&amp;C8&amp;")"</f>
        <v>P(X = 0)</v>
      </c>
      <c r="E8" s="16">
        <f>_xlfn.POISSON.DIST(C8,E5,FALSE)</f>
        <v>1.9287498479639178E-22</v>
      </c>
      <c r="F8" s="7"/>
      <c r="G8" s="30" t="str">
        <f>"the probability that exactly "&amp;C8&amp;" events (arrivals) will occur"</f>
        <v>the probability that exactly 0 events (arrivals) will occur</v>
      </c>
      <c r="H8" s="30"/>
      <c r="I8" s="30"/>
      <c r="J8" s="30"/>
    </row>
    <row r="9" spans="1:10" s="1" customFormat="1" ht="15.75" x14ac:dyDescent="0.25">
      <c r="A9" s="19">
        <v>2</v>
      </c>
      <c r="B9" s="2"/>
      <c r="C9" s="17">
        <v>40</v>
      </c>
      <c r="D9" s="4" t="str">
        <f>"P(X = "&amp;C9&amp;")"</f>
        <v>P(X = 40)</v>
      </c>
      <c r="E9" s="8">
        <f>_xlfn.POISSON.DIST(C9,E5,FALSE)</f>
        <v>2.1499631196827972E-2</v>
      </c>
      <c r="F9" s="7"/>
      <c r="G9" s="30" t="str">
        <f>"the probability that exactly "&amp;C9&amp;" events (arrivals) will occur"</f>
        <v>the probability that exactly 40 events (arrivals) will occur</v>
      </c>
      <c r="H9" s="30"/>
      <c r="I9" s="30"/>
      <c r="J9" s="30"/>
    </row>
    <row r="10" spans="1:10" ht="15.75" x14ac:dyDescent="0.25">
      <c r="A10" s="19">
        <v>3</v>
      </c>
      <c r="B10" s="2"/>
      <c r="C10" s="17">
        <v>100</v>
      </c>
      <c r="D10" s="4" t="str">
        <f>"P(X ≤ "&amp;C10&amp;",t = 2)"</f>
        <v>P(X ≤ 100,t = 2)</v>
      </c>
      <c r="E10" s="8">
        <f>_xlfn.POISSON.DIST(C10,2*E5,TRUE)</f>
        <v>0.52656219852999842</v>
      </c>
      <c r="F10" s="7"/>
      <c r="G10" s="30" t="str">
        <f>"the probability that up to "&amp;C10&amp;" customers will arrive between 11:00 AM and 1:00 PM"</f>
        <v>the probability that up to 100 customers will arrive between 11:00 AM and 1:00 PM</v>
      </c>
      <c r="H10" s="30"/>
      <c r="I10" s="30"/>
      <c r="J10" s="30"/>
    </row>
    <row r="11" spans="1:10" ht="18" customHeight="1" x14ac:dyDescent="0.25">
      <c r="A11" s="19">
        <v>4</v>
      </c>
      <c r="B11" s="2"/>
      <c r="C11" s="17">
        <v>75</v>
      </c>
      <c r="D11" s="4" t="str">
        <f>"P(X ≤ "&amp;C11&amp;")"</f>
        <v>P(X ≤ 75)</v>
      </c>
      <c r="E11" s="8">
        <f>_xlfn.POISSON.DIST(C11,E5,TRUE)</f>
        <v>0.99962803084850549</v>
      </c>
      <c r="G11" s="30" t="str">
        <f>"the probability that up to "&amp;C11&amp;" customers will arrive between 1:00 PM and 2:00 PM"</f>
        <v>the probability that up to 75 customers will arrive between 1:00 PM and 2:00 PM</v>
      </c>
      <c r="H11" s="30"/>
      <c r="I11" s="30"/>
      <c r="J11" s="30"/>
    </row>
    <row r="12" spans="1:10" ht="15.75" x14ac:dyDescent="0.25">
      <c r="A12" s="19">
        <v>5</v>
      </c>
      <c r="B12" s="2"/>
      <c r="C12" s="17">
        <v>120</v>
      </c>
      <c r="D12" s="18" t="str">
        <f>"P(X ≥ "&amp;C12&amp;", t=3)"</f>
        <v>P(X ≥ 120, t=3)</v>
      </c>
      <c r="E12" s="8">
        <f>1-_xlfn.POISSON.DIST(C12-1,3*E5,TRUE)</f>
        <v>0.99489528839684949</v>
      </c>
      <c r="F12" s="7"/>
      <c r="G12" s="30" t="str">
        <f>"the probability that at least "&amp;C12&amp;" customers will arrive during the midday period"</f>
        <v>the probability that at least 120 customers will arrive during the midday period</v>
      </c>
      <c r="H12" s="30"/>
      <c r="I12" s="30"/>
      <c r="J12" s="30"/>
    </row>
    <row r="13" spans="1:10" ht="31.5" customHeight="1" x14ac:dyDescent="0.25">
      <c r="A13" s="25">
        <v>6</v>
      </c>
      <c r="B13" s="21">
        <v>150</v>
      </c>
      <c r="C13" s="21">
        <v>200</v>
      </c>
      <c r="D13" s="22" t="str">
        <f>"P( "&amp;B13&amp;" ≤ X ≤ "&amp;C13&amp;", t=3)"</f>
        <v>P( 150 ≤ X ≤ 200, t=3)</v>
      </c>
      <c r="E13" s="23">
        <f>_xlfn.POISSON.DIST(C13,3*E5,TRUE)-_xlfn.POISSON.DIST(B13-1,3*E5,TRUE)</f>
        <v>0.51081617089149589</v>
      </c>
      <c r="F13" s="7"/>
      <c r="G13" s="29" t="str">
        <f>"the probability that between "&amp;B13&amp;" and "&amp;C13&amp;" customers will arrive within the midday period"</f>
        <v>the probability that between 150 and 200 customers will arrive within the midday period</v>
      </c>
      <c r="H13" s="30"/>
      <c r="I13" s="30"/>
      <c r="J13" s="30"/>
    </row>
    <row r="14" spans="1:10" ht="32.25" customHeight="1" x14ac:dyDescent="0.25">
      <c r="A14" s="25">
        <v>7</v>
      </c>
      <c r="B14" s="21">
        <v>150</v>
      </c>
      <c r="C14" s="21">
        <v>250</v>
      </c>
      <c r="D14" s="22" t="str">
        <f>"P(X ≤ "&amp;B14&amp;"  or X &gt;= "&amp;C14&amp;", t=3)"</f>
        <v>P(X ≤ 150  or X &gt;= 250, t=3)</v>
      </c>
      <c r="E14" s="23">
        <f>_xlfn.POISSON.DIST(B14,3*E5,TRUE)+1-_xlfn.POISSON.DIST(C14-1,3*E5,TRUE)</f>
        <v>0.5216971797075346</v>
      </c>
      <c r="F14" s="7"/>
      <c r="G14" s="29" t="str">
        <f>"the probability that no more than "&amp;B14&amp;" or at least "&amp;C14&amp;" customers will arrive within the midday period"</f>
        <v>the probability that no more than 150 or at least 250 customers will arrive within the midday period</v>
      </c>
      <c r="H14" s="30"/>
      <c r="I14" s="30"/>
      <c r="J14" s="30"/>
    </row>
    <row r="15" spans="1:10" ht="18" customHeight="1" x14ac:dyDescent="0.35">
      <c r="A15" s="19">
        <v>8</v>
      </c>
      <c r="B15" s="32" t="s">
        <v>3</v>
      </c>
      <c r="C15" s="32"/>
      <c r="F15" s="7"/>
      <c r="G15" s="30" t="str">
        <f>"the 90th percentile for the number of arriving customers within one hour"</f>
        <v>the 90th percentile for the number of arriving customers within one hour</v>
      </c>
      <c r="H15" s="30"/>
      <c r="I15" s="30"/>
      <c r="J15" s="30"/>
    </row>
    <row r="16" spans="1:10" ht="18.75" customHeight="1" x14ac:dyDescent="0.25">
      <c r="B16" s="2"/>
      <c r="C16" s="21">
        <v>0.9</v>
      </c>
      <c r="D16" s="15" t="str">
        <f>"P(X &lt;= x) = "&amp;C16&amp;" ⇒ x"</f>
        <v>P(X &lt;= x) = 0.9 ⇒ x</v>
      </c>
      <c r="E16" s="28" t="s">
        <v>22</v>
      </c>
      <c r="F16" s="28"/>
      <c r="G16" s="28"/>
      <c r="H16" s="28"/>
      <c r="I16" s="28"/>
      <c r="J16" s="28"/>
    </row>
    <row r="17" spans="1:10" ht="18" customHeight="1" x14ac:dyDescent="0.3">
      <c r="A17" s="20">
        <v>9</v>
      </c>
      <c r="D17" s="3" t="s">
        <v>4</v>
      </c>
      <c r="E17" s="5">
        <f>E5</f>
        <v>50</v>
      </c>
      <c r="F17" s="7"/>
      <c r="G17" s="27" t="s">
        <v>7</v>
      </c>
      <c r="H17" s="27"/>
      <c r="I17" s="27"/>
      <c r="J17" s="27"/>
    </row>
    <row r="18" spans="1:10" ht="18" customHeight="1" x14ac:dyDescent="0.3">
      <c r="A18" s="20">
        <v>10</v>
      </c>
      <c r="D18" s="3" t="s">
        <v>5</v>
      </c>
      <c r="E18" s="5">
        <f>E5</f>
        <v>50</v>
      </c>
      <c r="F18" s="7"/>
      <c r="G18" s="27" t="s">
        <v>8</v>
      </c>
      <c r="H18" s="27"/>
      <c r="I18" s="27"/>
      <c r="J18" s="27"/>
    </row>
    <row r="19" spans="1:10" ht="18" customHeight="1" x14ac:dyDescent="0.3">
      <c r="A19" s="20">
        <v>11</v>
      </c>
      <c r="D19" s="3" t="s">
        <v>6</v>
      </c>
      <c r="E19" s="24">
        <f>SQRT(E18)</f>
        <v>7.0710678118654755</v>
      </c>
      <c r="F19" s="7"/>
      <c r="G19" s="27" t="s">
        <v>9</v>
      </c>
      <c r="H19" s="27"/>
      <c r="I19" s="27"/>
      <c r="J19" s="27"/>
    </row>
    <row r="23" spans="1:10" ht="12.75" customHeight="1" x14ac:dyDescent="0.2">
      <c r="D23" s="1"/>
      <c r="E23" s="1"/>
      <c r="F23" s="1"/>
      <c r="G23" s="1"/>
      <c r="H23" s="1"/>
      <c r="I23" s="1"/>
    </row>
    <row r="24" spans="1:10" ht="12.75" customHeight="1" x14ac:dyDescent="0.2">
      <c r="D24" s="1"/>
      <c r="E24" s="1"/>
      <c r="F24" s="1"/>
      <c r="G24" s="1"/>
      <c r="H24" s="1"/>
      <c r="I24" s="1"/>
    </row>
    <row r="25" spans="1:10" ht="12.75" customHeight="1" x14ac:dyDescent="0.2">
      <c r="D25" s="1"/>
      <c r="E25" s="1"/>
      <c r="F25" s="1"/>
      <c r="G25" s="1"/>
      <c r="H25" s="1"/>
      <c r="I25" s="1"/>
    </row>
    <row r="26" spans="1:10" ht="12.75" customHeight="1" x14ac:dyDescent="0.2">
      <c r="D26" s="1"/>
      <c r="E26" s="1"/>
      <c r="F26" s="1"/>
      <c r="G26" s="1"/>
      <c r="H26" s="1"/>
      <c r="I26" s="1"/>
    </row>
    <row r="27" spans="1:10" ht="12.75" customHeight="1" x14ac:dyDescent="0.2">
      <c r="D27" s="1"/>
      <c r="E27" s="1"/>
      <c r="F27" s="1"/>
      <c r="G27" s="1"/>
      <c r="H27" s="1"/>
      <c r="I27" s="1"/>
    </row>
    <row r="28" spans="1:10" ht="12.75" customHeight="1" x14ac:dyDescent="0.2">
      <c r="D28" s="1"/>
      <c r="E28" s="1"/>
      <c r="F28" s="1"/>
      <c r="G28" s="1"/>
      <c r="H28" s="1"/>
      <c r="I28" s="1"/>
    </row>
    <row r="29" spans="1:10" ht="12.75" customHeight="1" x14ac:dyDescent="0.2">
      <c r="D29" s="1"/>
      <c r="E29" s="1"/>
      <c r="F29" s="1"/>
      <c r="G29" s="1"/>
      <c r="H29" s="1"/>
      <c r="I29" s="1"/>
    </row>
    <row r="30" spans="1:10" ht="12.75" customHeight="1" x14ac:dyDescent="0.2">
      <c r="D30" s="1"/>
      <c r="E30" s="1"/>
      <c r="F30" s="1"/>
      <c r="G30" s="1"/>
      <c r="H30" s="1"/>
      <c r="I30" s="1"/>
    </row>
    <row r="31" spans="1:10" ht="12.75" customHeight="1" x14ac:dyDescent="0.2">
      <c r="D31" s="1"/>
      <c r="E31" s="1"/>
      <c r="F31" s="1"/>
      <c r="G31" s="1"/>
      <c r="H31" s="1"/>
      <c r="I31" s="1"/>
    </row>
    <row r="32" spans="1:10" ht="12.75" customHeight="1" x14ac:dyDescent="0.2">
      <c r="D32" s="1"/>
      <c r="E32" s="1"/>
      <c r="F32" s="1"/>
      <c r="G32" s="1"/>
      <c r="H32" s="1"/>
      <c r="I32" s="1"/>
    </row>
    <row r="33" spans="4:9" ht="12.75" customHeight="1" x14ac:dyDescent="0.2">
      <c r="D33" s="1"/>
      <c r="E33" s="1"/>
      <c r="F33" s="1"/>
      <c r="G33" s="1"/>
      <c r="H33" s="1"/>
      <c r="I33" s="1"/>
    </row>
    <row r="34" spans="4:9" ht="12.75" customHeight="1" x14ac:dyDescent="0.2">
      <c r="D34" s="1"/>
      <c r="E34" s="1"/>
      <c r="F34" s="1"/>
      <c r="G34" s="1"/>
      <c r="H34" s="1"/>
      <c r="I34" s="1"/>
    </row>
    <row r="35" spans="4:9" ht="12.75" customHeight="1" x14ac:dyDescent="0.2">
      <c r="D35" s="1"/>
      <c r="E35" s="1"/>
      <c r="F35" s="1"/>
      <c r="G35" s="1"/>
      <c r="H35" s="1"/>
      <c r="I35" s="1"/>
    </row>
    <row r="36" spans="4:9" ht="12.75" customHeight="1" x14ac:dyDescent="0.2">
      <c r="D36" s="1"/>
      <c r="E36" s="1"/>
      <c r="F36" s="1"/>
      <c r="G36" s="1"/>
      <c r="H36" s="1"/>
      <c r="I36" s="1"/>
    </row>
    <row r="37" spans="4:9" ht="12.75" customHeight="1" x14ac:dyDescent="0.2">
      <c r="D37" s="1"/>
      <c r="E37" s="1"/>
      <c r="F37" s="1"/>
      <c r="G37" s="1"/>
      <c r="H37" s="1"/>
      <c r="I37" s="1"/>
    </row>
    <row r="38" spans="4:9" ht="12.75" customHeight="1" x14ac:dyDescent="0.2">
      <c r="D38" s="1"/>
      <c r="E38" s="1"/>
      <c r="F38" s="1"/>
      <c r="G38" s="1"/>
      <c r="H38" s="1"/>
      <c r="I38" s="1"/>
    </row>
    <row r="39" spans="4:9" ht="12.75" customHeight="1" x14ac:dyDescent="0.2">
      <c r="D39" s="1"/>
      <c r="E39" s="1"/>
      <c r="F39" s="1"/>
      <c r="G39" s="1"/>
      <c r="H39" s="1"/>
      <c r="I39" s="1"/>
    </row>
    <row r="40" spans="4:9" ht="12.75" customHeight="1" x14ac:dyDescent="0.2">
      <c r="D40" s="1"/>
      <c r="E40" s="1"/>
      <c r="F40" s="1"/>
      <c r="G40" s="1"/>
      <c r="H40" s="1"/>
      <c r="I40" s="1"/>
    </row>
  </sheetData>
  <mergeCells count="18">
    <mergeCell ref="B7:C7"/>
    <mergeCell ref="G11:J11"/>
    <mergeCell ref="B15:C15"/>
    <mergeCell ref="G7:J7"/>
    <mergeCell ref="G8:J8"/>
    <mergeCell ref="G9:J9"/>
    <mergeCell ref="D2:J2"/>
    <mergeCell ref="G17:J17"/>
    <mergeCell ref="G18:J18"/>
    <mergeCell ref="G19:J19"/>
    <mergeCell ref="E16:J16"/>
    <mergeCell ref="G4:J4"/>
    <mergeCell ref="G5:J5"/>
    <mergeCell ref="G10:J10"/>
    <mergeCell ref="G12:J12"/>
    <mergeCell ref="G13:J13"/>
    <mergeCell ref="G14:J14"/>
    <mergeCell ref="G15:J15"/>
  </mergeCells>
  <pageMargins left="0.7" right="0.7" top="0.75" bottom="0.75" header="0.3" footer="0.3"/>
  <pageSetup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80"/>
  <sheetViews>
    <sheetView topLeftCell="A46" workbookViewId="0">
      <selection activeCell="H25" sqref="H25"/>
    </sheetView>
  </sheetViews>
  <sheetFormatPr defaultRowHeight="12.75" x14ac:dyDescent="0.2"/>
  <cols>
    <col min="1" max="1" width="6.7109375" customWidth="1"/>
    <col min="3" max="3" width="11.5703125" customWidth="1"/>
  </cols>
  <sheetData>
    <row r="1" spans="2:9" x14ac:dyDescent="0.2">
      <c r="B1" s="33" t="s">
        <v>17</v>
      </c>
      <c r="C1" s="34"/>
      <c r="D1" s="34"/>
      <c r="E1" s="34"/>
      <c r="F1" s="34"/>
      <c r="G1" s="34"/>
    </row>
    <row r="2" spans="2:9" x14ac:dyDescent="0.2">
      <c r="B2" s="33" t="s">
        <v>18</v>
      </c>
      <c r="C2" s="34"/>
      <c r="D2" s="34"/>
      <c r="E2" s="34"/>
      <c r="F2" s="34"/>
      <c r="G2" s="34"/>
    </row>
    <row r="3" spans="2:9" s="1" customFormat="1" x14ac:dyDescent="0.2">
      <c r="B3" s="33" t="s">
        <v>19</v>
      </c>
      <c r="C3" s="34"/>
      <c r="D3" s="34"/>
      <c r="E3" s="34"/>
      <c r="F3" s="34"/>
      <c r="G3" s="34"/>
    </row>
    <row r="4" spans="2:9" x14ac:dyDescent="0.2">
      <c r="B4" s="14" t="s">
        <v>11</v>
      </c>
      <c r="C4" s="14" t="s">
        <v>12</v>
      </c>
    </row>
    <row r="5" spans="2:9" ht="12.75" customHeight="1" x14ac:dyDescent="0.2">
      <c r="B5">
        <v>0</v>
      </c>
      <c r="C5" s="10">
        <f>_xlfn.POISSON.DIST(B5,50,TRUE)</f>
        <v>1.9287498479639178E-22</v>
      </c>
      <c r="E5" s="33" t="s">
        <v>14</v>
      </c>
      <c r="F5" s="33"/>
      <c r="G5" s="33"/>
      <c r="H5" s="33"/>
    </row>
    <row r="6" spans="2:9" x14ac:dyDescent="0.2">
      <c r="B6">
        <v>1</v>
      </c>
      <c r="C6" s="10">
        <f t="shared" ref="C6:C69" si="0">_xlfn.POISSON.DIST(B6,50,TRUE)</f>
        <v>9.8366242246159234E-21</v>
      </c>
      <c r="E6" s="35" t="s">
        <v>20</v>
      </c>
      <c r="F6" s="33"/>
      <c r="G6" s="33"/>
      <c r="H6" s="33"/>
    </row>
    <row r="7" spans="2:9" x14ac:dyDescent="0.2">
      <c r="B7">
        <v>2</v>
      </c>
      <c r="C7" s="10">
        <f t="shared" si="0"/>
        <v>2.5093035522010614E-19</v>
      </c>
      <c r="E7" s="33" t="s">
        <v>21</v>
      </c>
      <c r="F7" s="33"/>
      <c r="G7" s="33"/>
      <c r="H7" s="33"/>
    </row>
    <row r="8" spans="2:9" x14ac:dyDescent="0.2">
      <c r="B8" s="1">
        <v>3</v>
      </c>
      <c r="C8" s="10">
        <f t="shared" si="0"/>
        <v>4.2691592051449397E-18</v>
      </c>
    </row>
    <row r="9" spans="2:9" x14ac:dyDescent="0.2">
      <c r="B9" s="1">
        <v>4</v>
      </c>
      <c r="C9" s="10">
        <f t="shared" si="0"/>
        <v>5.4497019829205215E-17</v>
      </c>
    </row>
    <row r="10" spans="2:9" x14ac:dyDescent="0.2">
      <c r="B10" s="1">
        <v>5</v>
      </c>
      <c r="C10" s="10">
        <f t="shared" si="0"/>
        <v>5.5677562606980765E-16</v>
      </c>
    </row>
    <row r="11" spans="2:9" x14ac:dyDescent="0.2">
      <c r="B11" s="1">
        <v>6</v>
      </c>
      <c r="C11" s="10">
        <f t="shared" si="0"/>
        <v>4.7424306780748425E-15</v>
      </c>
    </row>
    <row r="12" spans="2:9" x14ac:dyDescent="0.2">
      <c r="B12" s="1">
        <v>7</v>
      </c>
      <c r="C12" s="10">
        <f t="shared" si="0"/>
        <v>3.463996676382509E-14</v>
      </c>
    </row>
    <row r="13" spans="2:9" x14ac:dyDescent="0.2">
      <c r="B13" s="1">
        <v>8</v>
      </c>
      <c r="C13" s="10">
        <f t="shared" si="0"/>
        <v>2.2149956729976414E-13</v>
      </c>
    </row>
    <row r="14" spans="2:9" x14ac:dyDescent="0.2">
      <c r="B14" s="1">
        <v>9</v>
      </c>
      <c r="C14" s="10">
        <f t="shared" si="0"/>
        <v>1.2596084591660918E-12</v>
      </c>
      <c r="H14" s="11" t="s">
        <v>13</v>
      </c>
      <c r="I14" s="11" t="s">
        <v>13</v>
      </c>
    </row>
    <row r="15" spans="2:9" x14ac:dyDescent="0.2">
      <c r="B15" s="1">
        <v>10</v>
      </c>
      <c r="C15" s="10">
        <f t="shared" si="0"/>
        <v>6.4501529184977348E-12</v>
      </c>
    </row>
    <row r="16" spans="2:9" x14ac:dyDescent="0.2">
      <c r="B16" s="1">
        <v>11</v>
      </c>
      <c r="C16" s="10">
        <f t="shared" si="0"/>
        <v>3.0043536824550637E-11</v>
      </c>
    </row>
    <row r="17" spans="2:3" x14ac:dyDescent="0.2">
      <c r="B17" s="1">
        <v>12</v>
      </c>
      <c r="C17" s="10">
        <f t="shared" si="0"/>
        <v>1.2834930309977105E-10</v>
      </c>
    </row>
    <row r="18" spans="2:3" x14ac:dyDescent="0.2">
      <c r="B18" s="1">
        <v>13</v>
      </c>
      <c r="C18" s="10">
        <f t="shared" si="0"/>
        <v>5.064484041583102E-10</v>
      </c>
    </row>
    <row r="19" spans="2:3" x14ac:dyDescent="0.2">
      <c r="B19" s="1">
        <v>14</v>
      </c>
      <c r="C19" s="10">
        <f t="shared" si="0"/>
        <v>1.8568023365102399E-9</v>
      </c>
    </row>
    <row r="20" spans="2:3" x14ac:dyDescent="0.2">
      <c r="B20" s="1">
        <v>15</v>
      </c>
      <c r="C20" s="10">
        <f t="shared" si="0"/>
        <v>6.3579821110166725E-9</v>
      </c>
    </row>
    <row r="21" spans="2:3" x14ac:dyDescent="0.2">
      <c r="B21" s="1">
        <v>16</v>
      </c>
      <c r="C21" s="10">
        <f t="shared" si="0"/>
        <v>2.0424168906349214E-8</v>
      </c>
    </row>
    <row r="22" spans="2:3" x14ac:dyDescent="0.2">
      <c r="B22" s="1">
        <v>17</v>
      </c>
      <c r="C22" s="10">
        <f t="shared" si="0"/>
        <v>6.1795306539680415E-8</v>
      </c>
    </row>
    <row r="23" spans="2:3" x14ac:dyDescent="0.2">
      <c r="B23" s="1">
        <v>18</v>
      </c>
      <c r="C23" s="10">
        <f t="shared" si="0"/>
        <v>1.7671513329893366E-7</v>
      </c>
    </row>
    <row r="24" spans="2:3" x14ac:dyDescent="0.2">
      <c r="B24" s="1">
        <v>19</v>
      </c>
      <c r="C24" s="10">
        <f t="shared" si="0"/>
        <v>4.7913573003380838E-7</v>
      </c>
    </row>
    <row r="25" spans="2:3" x14ac:dyDescent="0.2">
      <c r="B25" s="1">
        <v>20</v>
      </c>
      <c r="C25" s="10">
        <f t="shared" si="0"/>
        <v>1.2351872218709989E-6</v>
      </c>
    </row>
    <row r="26" spans="2:3" x14ac:dyDescent="0.2">
      <c r="B26" s="1">
        <v>21</v>
      </c>
      <c r="C26" s="10">
        <f t="shared" si="0"/>
        <v>3.0353098214833584E-6</v>
      </c>
    </row>
    <row r="27" spans="2:3" x14ac:dyDescent="0.2">
      <c r="B27" s="1">
        <v>22</v>
      </c>
      <c r="C27" s="10">
        <f t="shared" si="0"/>
        <v>7.1264975478750706E-6</v>
      </c>
    </row>
    <row r="28" spans="2:3" x14ac:dyDescent="0.2">
      <c r="B28" s="1">
        <v>23</v>
      </c>
      <c r="C28" s="10">
        <f t="shared" si="0"/>
        <v>1.6020383909596261E-5</v>
      </c>
    </row>
    <row r="29" spans="2:3" x14ac:dyDescent="0.2">
      <c r="B29" s="1">
        <v>24</v>
      </c>
      <c r="C29" s="10">
        <f t="shared" si="0"/>
        <v>3.4549313829848655E-5</v>
      </c>
    </row>
    <row r="30" spans="2:3" x14ac:dyDescent="0.2">
      <c r="B30" s="1">
        <v>25</v>
      </c>
      <c r="C30" s="10">
        <f t="shared" si="0"/>
        <v>7.1607173670353198E-5</v>
      </c>
    </row>
    <row r="31" spans="2:3" x14ac:dyDescent="0.2">
      <c r="B31" s="1">
        <v>26</v>
      </c>
      <c r="C31" s="10">
        <f t="shared" si="0"/>
        <v>1.4287228874824688E-4</v>
      </c>
    </row>
    <row r="32" spans="2:3" x14ac:dyDescent="0.2">
      <c r="B32" s="1">
        <v>27</v>
      </c>
      <c r="C32" s="10">
        <f t="shared" si="0"/>
        <v>2.7484472407767954E-4</v>
      </c>
    </row>
    <row r="33" spans="2:3" x14ac:dyDescent="0.2">
      <c r="B33" s="1">
        <v>28</v>
      </c>
      <c r="C33" s="10">
        <f t="shared" si="0"/>
        <v>5.1050978716595452E-4</v>
      </c>
    </row>
    <row r="34" spans="2:3" x14ac:dyDescent="0.2">
      <c r="B34" s="1">
        <v>29</v>
      </c>
      <c r="C34" s="10">
        <f t="shared" si="0"/>
        <v>9.1682886145608112E-4</v>
      </c>
    </row>
    <row r="35" spans="2:3" x14ac:dyDescent="0.2">
      <c r="B35" s="1">
        <v>30</v>
      </c>
      <c r="C35" s="10">
        <f t="shared" si="0"/>
        <v>1.5940273186062903E-3</v>
      </c>
    </row>
    <row r="36" spans="2:3" x14ac:dyDescent="0.2">
      <c r="B36" s="1">
        <v>31</v>
      </c>
      <c r="C36" s="10">
        <f t="shared" si="0"/>
        <v>2.6862828946550145E-3</v>
      </c>
    </row>
    <row r="37" spans="2:3" x14ac:dyDescent="0.2">
      <c r="B37" s="1">
        <v>32</v>
      </c>
      <c r="C37" s="10">
        <f t="shared" si="0"/>
        <v>4.3929322322311505E-3</v>
      </c>
    </row>
    <row r="38" spans="2:3" x14ac:dyDescent="0.2">
      <c r="B38" s="1">
        <v>33</v>
      </c>
      <c r="C38" s="10">
        <f t="shared" si="0"/>
        <v>6.9787645618919541E-3</v>
      </c>
    </row>
    <row r="39" spans="2:3" x14ac:dyDescent="0.2">
      <c r="B39" s="1">
        <v>34</v>
      </c>
      <c r="C39" s="10">
        <f t="shared" si="0"/>
        <v>1.0781459164334322E-2</v>
      </c>
    </row>
    <row r="40" spans="2:3" x14ac:dyDescent="0.2">
      <c r="B40" s="1">
        <v>35</v>
      </c>
      <c r="C40" s="10">
        <f t="shared" si="0"/>
        <v>1.6213880024966289E-2</v>
      </c>
    </row>
    <row r="41" spans="2:3" x14ac:dyDescent="0.2">
      <c r="B41" s="1">
        <v>36</v>
      </c>
      <c r="C41" s="10">
        <f t="shared" si="0"/>
        <v>2.3758908998066208E-2</v>
      </c>
    </row>
    <row r="42" spans="2:3" x14ac:dyDescent="0.2">
      <c r="B42" s="1">
        <v>37</v>
      </c>
      <c r="C42" s="10">
        <f t="shared" si="0"/>
        <v>3.3954894096849875E-2</v>
      </c>
    </row>
    <row r="43" spans="2:3" x14ac:dyDescent="0.2">
      <c r="B43" s="1">
        <v>38</v>
      </c>
      <c r="C43" s="10">
        <f t="shared" si="0"/>
        <v>4.7370663963670581E-2</v>
      </c>
    </row>
    <row r="44" spans="2:3" x14ac:dyDescent="0.2">
      <c r="B44" s="1">
        <v>39</v>
      </c>
      <c r="C44" s="10">
        <f t="shared" si="0"/>
        <v>6.4570368921132992E-2</v>
      </c>
    </row>
    <row r="45" spans="2:3" x14ac:dyDescent="0.2">
      <c r="B45" s="1">
        <v>40</v>
      </c>
      <c r="C45" s="10">
        <f t="shared" si="0"/>
        <v>8.6070000117960968E-2</v>
      </c>
    </row>
    <row r="46" spans="2:3" x14ac:dyDescent="0.2">
      <c r="B46" s="1">
        <v>41</v>
      </c>
      <c r="C46" s="10">
        <f t="shared" si="0"/>
        <v>0.11228906255311706</v>
      </c>
    </row>
    <row r="47" spans="2:3" x14ac:dyDescent="0.2">
      <c r="B47" s="1">
        <v>42</v>
      </c>
      <c r="C47" s="10">
        <f t="shared" si="0"/>
        <v>0.14350223211877899</v>
      </c>
    </row>
    <row r="48" spans="2:3" x14ac:dyDescent="0.2">
      <c r="B48" s="1">
        <v>43</v>
      </c>
      <c r="C48" s="10">
        <f t="shared" si="0"/>
        <v>0.17979661533466512</v>
      </c>
    </row>
    <row r="49" spans="2:3" x14ac:dyDescent="0.2">
      <c r="B49" s="1">
        <v>44</v>
      </c>
      <c r="C49" s="10">
        <f t="shared" si="0"/>
        <v>0.22104023262544464</v>
      </c>
    </row>
    <row r="50" spans="2:3" x14ac:dyDescent="0.2">
      <c r="B50" s="1">
        <v>45</v>
      </c>
      <c r="C50" s="10">
        <f t="shared" si="0"/>
        <v>0.2668664740596442</v>
      </c>
    </row>
    <row r="51" spans="2:3" x14ac:dyDescent="0.2">
      <c r="B51" s="1">
        <v>46</v>
      </c>
      <c r="C51" s="10">
        <f t="shared" si="0"/>
        <v>0.31667760605333933</v>
      </c>
    </row>
    <row r="52" spans="2:3" x14ac:dyDescent="0.2">
      <c r="B52" s="1">
        <v>47</v>
      </c>
      <c r="C52" s="10">
        <f t="shared" si="0"/>
        <v>0.36966817200407887</v>
      </c>
    </row>
    <row r="53" spans="2:3" x14ac:dyDescent="0.2">
      <c r="B53" s="1">
        <v>48</v>
      </c>
      <c r="C53" s="10">
        <f t="shared" si="0"/>
        <v>0.42486667820276586</v>
      </c>
    </row>
    <row r="54" spans="2:3" x14ac:dyDescent="0.2">
      <c r="B54" s="1">
        <v>49</v>
      </c>
      <c r="C54" s="10">
        <f t="shared" si="0"/>
        <v>0.48119168452795669</v>
      </c>
    </row>
    <row r="55" spans="2:3" x14ac:dyDescent="0.2">
      <c r="B55" s="1">
        <v>50</v>
      </c>
      <c r="C55" s="10">
        <f t="shared" si="0"/>
        <v>0.53751669085314757</v>
      </c>
    </row>
    <row r="56" spans="2:3" x14ac:dyDescent="0.2">
      <c r="B56" s="1">
        <v>51</v>
      </c>
      <c r="C56" s="10">
        <f t="shared" si="0"/>
        <v>0.59273728528960912</v>
      </c>
    </row>
    <row r="57" spans="2:3" x14ac:dyDescent="0.2">
      <c r="B57" s="1">
        <v>52</v>
      </c>
      <c r="C57" s="10">
        <f t="shared" si="0"/>
        <v>0.6458340107092837</v>
      </c>
    </row>
    <row r="58" spans="2:3" x14ac:dyDescent="0.2">
      <c r="B58" s="1">
        <v>53</v>
      </c>
      <c r="C58" s="10">
        <f t="shared" si="0"/>
        <v>0.69592526110520314</v>
      </c>
    </row>
    <row r="59" spans="2:3" x14ac:dyDescent="0.2">
      <c r="B59" s="1">
        <v>54</v>
      </c>
      <c r="C59" s="10">
        <f t="shared" si="0"/>
        <v>0.74230604850883242</v>
      </c>
    </row>
    <row r="60" spans="2:3" x14ac:dyDescent="0.2">
      <c r="B60" s="1">
        <v>55</v>
      </c>
      <c r="C60" s="10">
        <f t="shared" si="0"/>
        <v>0.78447040069394969</v>
      </c>
    </row>
    <row r="61" spans="2:3" x14ac:dyDescent="0.2">
      <c r="B61" s="1">
        <v>56</v>
      </c>
      <c r="C61" s="10">
        <f t="shared" si="0"/>
        <v>0.8221171437163759</v>
      </c>
    </row>
    <row r="62" spans="2:3" x14ac:dyDescent="0.2">
      <c r="B62" s="1">
        <v>57</v>
      </c>
      <c r="C62" s="10">
        <f t="shared" si="0"/>
        <v>0.85514060250797785</v>
      </c>
    </row>
    <row r="63" spans="2:3" x14ac:dyDescent="0.2">
      <c r="B63" s="1">
        <v>58</v>
      </c>
      <c r="C63" s="10">
        <f t="shared" si="0"/>
        <v>0.88360910146625538</v>
      </c>
    </row>
    <row r="64" spans="2:3" x14ac:dyDescent="0.2">
      <c r="B64" s="12">
        <v>59</v>
      </c>
      <c r="C64" s="13">
        <f t="shared" si="0"/>
        <v>0.90773494804106691</v>
      </c>
    </row>
    <row r="65" spans="2:3" x14ac:dyDescent="0.2">
      <c r="B65" s="1">
        <v>60</v>
      </c>
      <c r="C65" s="10">
        <f t="shared" si="0"/>
        <v>0.92783982018674305</v>
      </c>
    </row>
    <row r="66" spans="2:3" x14ac:dyDescent="0.2">
      <c r="B66" s="1">
        <v>61</v>
      </c>
      <c r="C66" s="10">
        <f t="shared" si="0"/>
        <v>0.94431922358483833</v>
      </c>
    </row>
    <row r="67" spans="2:3" x14ac:dyDescent="0.2">
      <c r="B67" s="1">
        <v>62</v>
      </c>
      <c r="C67" s="10">
        <f t="shared" si="0"/>
        <v>0.95760906503491516</v>
      </c>
    </row>
    <row r="68" spans="2:3" x14ac:dyDescent="0.2">
      <c r="B68" s="1">
        <v>63</v>
      </c>
      <c r="C68" s="10">
        <f t="shared" si="0"/>
        <v>0.96815655824926194</v>
      </c>
    </row>
    <row r="69" spans="2:3" x14ac:dyDescent="0.2">
      <c r="B69" s="1">
        <v>64</v>
      </c>
      <c r="C69" s="10">
        <f t="shared" si="0"/>
        <v>0.97639678732297031</v>
      </c>
    </row>
    <row r="70" spans="2:3" x14ac:dyDescent="0.2">
      <c r="B70" s="1">
        <v>65</v>
      </c>
      <c r="C70" s="10">
        <f t="shared" ref="C70:C80" si="1">_xlfn.POISSON.DIST(B70,50,TRUE)</f>
        <v>0.98273542507197664</v>
      </c>
    </row>
    <row r="71" spans="2:3" x14ac:dyDescent="0.2">
      <c r="B71" s="1">
        <v>66</v>
      </c>
      <c r="C71" s="10">
        <f t="shared" si="1"/>
        <v>0.98753742336667849</v>
      </c>
    </row>
    <row r="72" spans="2:3" x14ac:dyDescent="0.2">
      <c r="B72" s="1">
        <v>67</v>
      </c>
      <c r="C72" s="10">
        <f t="shared" si="1"/>
        <v>0.99112100418362026</v>
      </c>
    </row>
    <row r="73" spans="2:3" x14ac:dyDescent="0.2">
      <c r="B73" s="1">
        <v>68</v>
      </c>
      <c r="C73" s="10">
        <f t="shared" si="1"/>
        <v>0.9937559900784303</v>
      </c>
    </row>
    <row r="74" spans="2:3" x14ac:dyDescent="0.2">
      <c r="B74" s="1">
        <v>69</v>
      </c>
      <c r="C74" s="10">
        <f t="shared" si="1"/>
        <v>0.99566540014713323</v>
      </c>
    </row>
    <row r="75" spans="2:3" x14ac:dyDescent="0.2">
      <c r="B75" s="1">
        <v>70</v>
      </c>
      <c r="C75" s="10">
        <f t="shared" si="1"/>
        <v>0.99702926448192097</v>
      </c>
    </row>
    <row r="76" spans="2:3" x14ac:dyDescent="0.2">
      <c r="B76" s="1">
        <v>71</v>
      </c>
      <c r="C76" s="10">
        <f t="shared" si="1"/>
        <v>0.99798973232332089</v>
      </c>
    </row>
    <row r="77" spans="2:3" x14ac:dyDescent="0.2">
      <c r="B77" s="1">
        <v>72</v>
      </c>
      <c r="C77" s="10">
        <f t="shared" si="1"/>
        <v>0.9986567238798485</v>
      </c>
    </row>
    <row r="78" spans="2:3" x14ac:dyDescent="0.2">
      <c r="B78" s="1">
        <v>73</v>
      </c>
      <c r="C78" s="10">
        <f t="shared" si="1"/>
        <v>0.99911356741171686</v>
      </c>
    </row>
    <row r="79" spans="2:3" x14ac:dyDescent="0.2">
      <c r="B79" s="1">
        <v>74</v>
      </c>
      <c r="C79" s="10">
        <f t="shared" si="1"/>
        <v>0.99942224547378999</v>
      </c>
    </row>
    <row r="80" spans="2:3" x14ac:dyDescent="0.2">
      <c r="B80" s="1">
        <v>75</v>
      </c>
      <c r="C80" s="10">
        <f t="shared" si="1"/>
        <v>0.99962803084850549</v>
      </c>
    </row>
  </sheetData>
  <mergeCells count="6">
    <mergeCell ref="B2:G2"/>
    <mergeCell ref="E5:H5"/>
    <mergeCell ref="E6:H6"/>
    <mergeCell ref="B1:G1"/>
    <mergeCell ref="E7:H7"/>
    <mergeCell ref="B3:G3"/>
  </mergeCells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Welcome</vt:lpstr>
      <vt:lpstr>Poisson</vt:lpstr>
      <vt:lpstr>Percentile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Tiger</dc:creator>
  <cp:lastModifiedBy>Tiger</cp:lastModifiedBy>
  <dcterms:created xsi:type="dcterms:W3CDTF">2020-07-15T21:14:07Z</dcterms:created>
  <dcterms:modified xsi:type="dcterms:W3CDTF">2020-07-20T19:35:19Z</dcterms:modified>
</cp:coreProperties>
</file>