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distribution\discrete\xlsx\"/>
    </mc:Choice>
  </mc:AlternateContent>
  <bookViews>
    <workbookView xWindow="0" yWindow="0" windowWidth="17970" windowHeight="6045"/>
  </bookViews>
  <sheets>
    <sheet name="Poisson" sheetId="1" r:id="rId1"/>
    <sheet name="Percentile" sheetId="2" r:id="rId2"/>
  </sheets>
  <calcPr calcId="152511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5" i="2"/>
  <c r="C22" i="1" l="1"/>
  <c r="C23" i="1" s="1"/>
  <c r="C21" i="1"/>
  <c r="B20" i="1"/>
  <c r="E18" i="1" l="1"/>
  <c r="C18" i="1"/>
  <c r="B18" i="1"/>
  <c r="E17" i="1"/>
  <c r="C17" i="1"/>
  <c r="B17" i="1"/>
  <c r="E16" i="1"/>
  <c r="C16" i="1"/>
  <c r="B16" i="1"/>
  <c r="E15" i="1"/>
  <c r="C15" i="1"/>
  <c r="B15" i="1"/>
  <c r="E12" i="1"/>
  <c r="C12" i="1"/>
  <c r="B12" i="1"/>
  <c r="E11" i="1"/>
  <c r="B11" i="1"/>
  <c r="E10" i="1"/>
  <c r="C10" i="1"/>
  <c r="C11" i="1" s="1"/>
  <c r="B10" i="1"/>
  <c r="E9" i="1"/>
  <c r="C9" i="1"/>
  <c r="B9" i="1"/>
</calcChain>
</file>

<file path=xl/sharedStrings.xml><?xml version="1.0" encoding="utf-8"?>
<sst xmlns="http://schemas.openxmlformats.org/spreadsheetml/2006/main" count="220" uniqueCount="35">
  <si>
    <t>X</t>
  </si>
  <si>
    <t>a Poisson random variable</t>
  </si>
  <si>
    <t>μ</t>
  </si>
  <si>
    <t>the expected number of events per one unit of time or space</t>
  </si>
  <si>
    <t>Visualization</t>
  </si>
  <si>
    <t>the number of the events to occur within one unit of time or space</t>
  </si>
  <si>
    <t xml:space="preserve"> ...</t>
  </si>
  <si>
    <t>○</t>
  </si>
  <si>
    <t>●</t>
  </si>
  <si>
    <t>P(</t>
  </si>
  <si>
    <t>) =</t>
  </si>
  <si>
    <t>) -</t>
  </si>
  <si>
    <t>)</t>
  </si>
  <si>
    <t>α</t>
  </si>
  <si>
    <t>µ</t>
  </si>
  <si>
    <r>
      <t>σ</t>
    </r>
    <r>
      <rPr>
        <b/>
        <vertAlign val="superscript"/>
        <sz val="14"/>
        <color theme="1"/>
        <rFont val="Times New Roman"/>
        <family val="1"/>
      </rPr>
      <t>2</t>
    </r>
  </si>
  <si>
    <t>σ</t>
  </si>
  <si>
    <t>the expected value (mean)</t>
  </si>
  <si>
    <t>the variance</t>
  </si>
  <si>
    <t>the standard deviation</t>
  </si>
  <si>
    <r>
      <t xml:space="preserve">the lower limit for </t>
    </r>
    <r>
      <rPr>
        <b/>
        <sz val="11"/>
        <rFont val="Times New Roman"/>
        <family val="1"/>
      </rPr>
      <t>X</t>
    </r>
  </si>
  <si>
    <r>
      <t xml:space="preserve">the upper limit for </t>
    </r>
    <r>
      <rPr>
        <b/>
        <sz val="11"/>
        <rFont val="Times New Roman"/>
        <family val="1"/>
      </rPr>
      <t>X</t>
    </r>
  </si>
  <si>
    <r>
      <t>Poissson Variable X</t>
    </r>
    <r>
      <rPr>
        <vertAlign val="subscript"/>
        <sz val="16"/>
        <color theme="1"/>
        <rFont val="Times New Roman"/>
        <family val="1"/>
      </rPr>
      <t>µ</t>
    </r>
    <r>
      <rPr>
        <sz val="16"/>
        <color theme="1"/>
        <rFont val="Times New Roman"/>
        <family val="1"/>
      </rPr>
      <t xml:space="preserve"> (abbreviated here as X):</t>
    </r>
  </si>
  <si>
    <t>x</t>
  </si>
  <si>
    <t>x1</t>
  </si>
  <si>
    <t>x2</t>
  </si>
  <si>
    <r>
      <t xml:space="preserve">P(X </t>
    </r>
    <r>
      <rPr>
        <b/>
        <sz val="10"/>
        <color rgb="FF000000"/>
        <rFont val="Times New Roman"/>
        <family val="1"/>
      </rPr>
      <t xml:space="preserve">≤ </t>
    </r>
    <r>
      <rPr>
        <b/>
        <sz val="10"/>
        <color rgb="FF000000"/>
        <rFont val="Arial"/>
        <family val="2"/>
      </rPr>
      <t>x)</t>
    </r>
  </si>
  <si>
    <t>List a few cumulative probabilities for µ = 3.</t>
  </si>
  <si>
    <t>. . .</t>
  </si>
  <si>
    <t>The smallest number that covers</t>
  </si>
  <si>
    <r>
      <t xml:space="preserve">75% of data is </t>
    </r>
    <r>
      <rPr>
        <b/>
        <sz val="10"/>
        <color rgb="FF0070C0"/>
        <rFont val="Arial"/>
        <family val="2"/>
      </rPr>
      <t>4</t>
    </r>
    <r>
      <rPr>
        <sz val="10"/>
        <color rgb="FF000000"/>
        <rFont val="Arial"/>
        <family val="2"/>
      </rPr>
      <t>.</t>
    </r>
  </si>
  <si>
    <r>
      <t xml:space="preserve">Thus </t>
    </r>
    <r>
      <rPr>
        <b/>
        <sz val="10"/>
        <color rgb="FF0070C0"/>
        <rFont val="Arial"/>
        <family val="2"/>
      </rPr>
      <t>4</t>
    </r>
    <r>
      <rPr>
        <sz val="10"/>
        <color rgb="FF000000"/>
        <rFont val="Arial"/>
        <family val="2"/>
      </rPr>
      <t xml:space="preserve"> is an approximate 3</t>
    </r>
    <r>
      <rPr>
        <vertAlign val="superscript"/>
        <sz val="10"/>
        <color rgb="FF000000"/>
        <rFont val="Arial"/>
        <family val="2"/>
      </rPr>
      <t>rd</t>
    </r>
    <r>
      <rPr>
        <sz val="10"/>
        <color rgb="FF000000"/>
        <rFont val="Arial"/>
        <family val="2"/>
      </rPr>
      <t xml:space="preserve"> quartile.</t>
    </r>
  </si>
  <si>
    <r>
      <t>Find a 75</t>
    </r>
    <r>
      <rPr>
        <vertAlign val="superscript"/>
        <sz val="10"/>
        <color rgb="FF000000"/>
        <rFont val="Arial"/>
        <family val="2"/>
      </rPr>
      <t>th</t>
    </r>
    <r>
      <rPr>
        <sz val="10"/>
        <color rgb="FF000000"/>
        <rFont val="Arial"/>
        <family val="2"/>
      </rPr>
      <t xml:space="preserve"> percentile (3</t>
    </r>
    <r>
      <rPr>
        <vertAlign val="superscript"/>
        <sz val="10"/>
        <color rgb="FF000000"/>
        <rFont val="Arial"/>
        <family val="2"/>
      </rPr>
      <t>rd</t>
    </r>
    <r>
      <rPr>
        <sz val="10"/>
        <color rgb="FF000000"/>
        <rFont val="Arial"/>
        <family val="2"/>
      </rPr>
      <t xml:space="preserve"> quartile).</t>
    </r>
  </si>
  <si>
    <t>Make sure that probabilities below and above 75% are shown.</t>
  </si>
  <si>
    <t>There is no built-in function to calculate Poisson percentiles in Excel. See sheet Percentile for an alternative 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</si>
</sst>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6" formatCode="0.0000"/>
  </numFmts>
  <fonts count="26" x14ac:knownFonts="1">
    <font>
      <sz val="10"/>
      <color rgb="FF00000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Courier New"/>
      <family val="3"/>
    </font>
    <font>
      <sz val="14"/>
      <color rgb="FF000000"/>
      <name val="Arial"/>
      <family val="2"/>
    </font>
    <font>
      <sz val="10"/>
      <name val="Courier New"/>
      <family val="3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4"/>
      <name val="Times New Roman"/>
      <family val="1"/>
    </font>
    <font>
      <sz val="16"/>
      <color theme="1"/>
      <name val="Times New Roman"/>
      <family val="1"/>
    </font>
    <font>
      <vertAlign val="subscript"/>
      <sz val="16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0070C0"/>
      <name val="Arial"/>
      <family val="2"/>
    </font>
    <font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49" fontId="9" fillId="0" borderId="0" xfId="0" applyNumberFormat="1" applyFont="1" applyAlignment="1">
      <alignment horizontal="right" wrapText="1"/>
    </xf>
    <xf numFmtId="49" fontId="11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10" fontId="10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/>
    <xf numFmtId="0" fontId="15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0" fontId="21" fillId="0" borderId="0" xfId="0" applyFont="1" applyAlignment="1">
      <alignment horizontal="right" wrapText="1"/>
    </xf>
    <xf numFmtId="0" fontId="24" fillId="0" borderId="0" xfId="0" applyFont="1" applyAlignment="1">
      <alignment wrapText="1"/>
    </xf>
    <xf numFmtId="164" fontId="24" fillId="0" borderId="0" xfId="0" applyNumberFormat="1" applyFont="1" applyAlignment="1">
      <alignment wrapText="1"/>
    </xf>
    <xf numFmtId="0" fontId="22" fillId="0" borderId="1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left" wrapText="1" indent="1"/>
    </xf>
    <xf numFmtId="0" fontId="2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9" fontId="21" fillId="0" borderId="0" xfId="0" applyNumberFormat="1" applyFont="1" applyAlignment="1">
      <alignment horizontal="left" wrapText="1"/>
    </xf>
    <xf numFmtId="166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22</xdr:row>
      <xdr:rowOff>123825</xdr:rowOff>
    </xdr:from>
    <xdr:to>
      <xdr:col>48</xdr:col>
      <xdr:colOff>57150</xdr:colOff>
      <xdr:row>95</xdr:row>
      <xdr:rowOff>114299</xdr:rowOff>
    </xdr:to>
    <xdr:sp macro="" textlink="">
      <xdr:nvSpPr>
        <xdr:cNvPr id="2" name="Rectangle 1"/>
        <xdr:cNvSpPr/>
      </xdr:nvSpPr>
      <xdr:spPr>
        <a:xfrm>
          <a:off x="7658100" y="5219700"/>
          <a:ext cx="7962900" cy="11877674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Code For Comparison With</a:t>
          </a:r>
          <a:r>
            <a:rPr lang="en-US" sz="1200" b="1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Excel</a:t>
          </a:r>
          <a:endParaRPr lang="en-US" sz="1200" b="1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Random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variable X represents the number of events to occur in one unit of time.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expected value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of the X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3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A </a:t>
          </a: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value of the random variable, X.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 = 5</a:t>
          </a:r>
          <a:endParaRPr lang="en-US" sz="1200" baseline="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1. The probability of 5 events to happen, P(X = 5).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pof5 = dpois(x, mu)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sprintf("%.6f",pof5)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"0.100819"</a:t>
          </a:r>
        </a:p>
        <a:p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probability of up to 5 events to happen, P(X &lt;= 5).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pofupto5 </a:t>
          </a: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 ppois(x, mu)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sprintf("%.6f",pofupto5)</a:t>
          </a:r>
        </a:p>
        <a:p>
          <a:pPr eaLnBrk="1" fontAlgn="auto" latinLnBrk="0" hangingPunct="1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pofupto5 = ppois(x, mu)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sprintf("%.6f",pofupto5)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3. The probability of more than 5 events to occur, P(X &gt; 5) = 1 - P(X &lt;= 5).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pof_above5 = 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ppois(x, mu, lower.tail=FALSE)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sprintf("%.6f",pof_above5)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"0.083918"</a:t>
          </a:r>
          <a:endParaRPr lang="en-US" sz="1200" baseline="0">
            <a:solidFill>
              <a:srgbClr val="00206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Note, the following statement returns the same result: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pof_above5 = 1 - ppois(x, mu)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sprintf("%.6f",pof_above5)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"0.083918"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4. The probability of at least 5 events to occur, P(X &gt;= 5) = 1 - P(X &lt;= 4).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pof_atleast5 = ppois(x-1, mu, lower.tail=FALSE)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sprintf("%.6f",pof_atleast5)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"0.184737"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Note, the following statement returns the same result: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pof_atleast5 = 1 - ppois(x-1, mu)</a:t>
          </a:r>
        </a:p>
        <a:p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sprintf("%.6f",pof_atleast5)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"0.184737"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Limits of the random variable, X.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2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4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5. The probability that between 2 and 4 events will occur (inclusively).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pof_between2and4 = ppois(x2, mu) - ppois(x1-1,mu)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sprintf("%.6f",pof_between2and4)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"0.616115"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6. The probability that above 2 and up to 4 events will occur.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pof_above2andupto4 = ppois(x2, mu) - ppois(x1,mu)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sprintf("%.6f",pof_above2andupto4)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"0.392073"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7. The probability of above 2 and below 4 events will occur.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pof_above2andbelow4 = ppois(x2-1, mu) - ppois(x1,mu)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sprintf("%.6f",pof_above2andbelow4)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"0.224042"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8. The probability that at least 2 and below 4 events will occur.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pof_atleast2andbelow4 = ppois(x2-1, mu) - ppois(x1-1,mu)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sprintf("%.6f",pof_atleast2andbelow4)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"0.448084"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9. The 75th percentile (the 3rd quartile).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0.75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q75th = qpois(alpha,mu)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q75th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4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Notice that q75th = 4 is an approximate value. P(X &lt;= 4) = 0.83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and P(X &lt;= 3) = 0.65.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X = 4 is exactly 83th percentile. 83% includes 75% but 65% is not enough. 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---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10-12 Expected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Value, Variance, and Standard Deviation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3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 = mu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3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 = sqrt(var)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1.73205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Y44"/>
  <sheetViews>
    <sheetView tabSelected="1" workbookViewId="0">
      <selection activeCell="C23" sqref="C23"/>
    </sheetView>
  </sheetViews>
  <sheetFormatPr defaultColWidth="14.42578125" defaultRowHeight="12.75" customHeight="1" x14ac:dyDescent="0.2"/>
  <cols>
    <col min="1" max="1" width="5.85546875" customWidth="1"/>
    <col min="2" max="2" width="24.28515625" customWidth="1"/>
    <col min="3" max="3" width="17.28515625" customWidth="1"/>
    <col min="4" max="4" width="4.7109375" customWidth="1"/>
    <col min="5" max="5" width="13.28515625" customWidth="1"/>
    <col min="6" max="7" width="17.28515625" customWidth="1"/>
    <col min="8" max="8" width="11.5703125" customWidth="1"/>
    <col min="9" max="9" width="5.140625" customWidth="1"/>
    <col min="10" max="19" width="3.7109375" customWidth="1"/>
    <col min="20" max="20" width="4.42578125" customWidth="1"/>
    <col min="21" max="26" width="2.28515625" customWidth="1"/>
    <col min="27" max="27" width="3.5703125" customWidth="1"/>
    <col min="28" max="28" width="4" customWidth="1"/>
    <col min="29" max="29" width="4.28515625" customWidth="1"/>
    <col min="30" max="35" width="2.28515625" customWidth="1"/>
    <col min="36" max="36" width="3.42578125" customWidth="1"/>
    <col min="37" max="37" width="3.140625" customWidth="1"/>
    <col min="38" max="38" width="3.5703125" customWidth="1"/>
    <col min="39" max="44" width="2.28515625" customWidth="1"/>
    <col min="45" max="45" width="3.28515625" customWidth="1"/>
    <col min="46" max="46" width="4.140625" customWidth="1"/>
    <col min="47" max="51" width="2.28515625" customWidth="1"/>
  </cols>
  <sheetData>
    <row r="1" spans="1:51" ht="12.75" customHeight="1" x14ac:dyDescent="0.2">
      <c r="B1" s="9"/>
    </row>
    <row r="2" spans="1:51" ht="20.25" customHeight="1" x14ac:dyDescent="0.3">
      <c r="B2" s="32" t="s">
        <v>22</v>
      </c>
      <c r="C2" s="32"/>
      <c r="D2" s="32"/>
      <c r="E2" s="32"/>
      <c r="F2" s="32"/>
      <c r="G2" s="32"/>
      <c r="H2" s="32"/>
    </row>
    <row r="4" spans="1:51" ht="15.75" x14ac:dyDescent="0.25">
      <c r="B4" s="13" t="s">
        <v>0</v>
      </c>
      <c r="C4" s="17"/>
      <c r="D4" s="17"/>
      <c r="E4" s="29" t="s">
        <v>1</v>
      </c>
      <c r="F4" s="30"/>
      <c r="G4" s="30"/>
      <c r="H4" s="30"/>
    </row>
    <row r="5" spans="1:51" ht="15.75" x14ac:dyDescent="0.25">
      <c r="B5" s="12"/>
      <c r="C5" s="17"/>
      <c r="D5" s="17"/>
      <c r="E5" s="21"/>
      <c r="F5" s="21"/>
      <c r="G5" s="21"/>
      <c r="H5" s="21"/>
    </row>
    <row r="6" spans="1:51" ht="15.75" x14ac:dyDescent="0.25">
      <c r="B6" s="13" t="s">
        <v>2</v>
      </c>
      <c r="C6" s="12">
        <v>3</v>
      </c>
      <c r="D6" s="17"/>
      <c r="E6" s="29" t="s">
        <v>3</v>
      </c>
      <c r="F6" s="30"/>
      <c r="G6" s="30"/>
      <c r="H6" s="30"/>
    </row>
    <row r="7" spans="1:51" ht="15.75" customHeight="1" x14ac:dyDescent="0.3">
      <c r="B7" s="12"/>
      <c r="C7" s="12"/>
      <c r="D7" s="17"/>
      <c r="E7" s="21"/>
      <c r="F7" s="21"/>
      <c r="G7" s="21"/>
      <c r="H7" s="21"/>
      <c r="J7" s="28" t="s">
        <v>4</v>
      </c>
      <c r="K7" s="28"/>
      <c r="L7" s="28"/>
      <c r="M7" s="28"/>
      <c r="N7" s="28"/>
      <c r="O7" s="28"/>
      <c r="P7" s="28"/>
      <c r="Q7" s="28"/>
      <c r="R7" s="28"/>
      <c r="S7" s="2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x14ac:dyDescent="0.25">
      <c r="B8" s="13" t="s">
        <v>23</v>
      </c>
      <c r="C8" s="12">
        <v>5</v>
      </c>
      <c r="D8" s="17"/>
      <c r="E8" s="29" t="s">
        <v>5</v>
      </c>
      <c r="F8" s="30"/>
      <c r="G8" s="30"/>
      <c r="H8" s="30"/>
      <c r="J8" s="2">
        <v>0</v>
      </c>
      <c r="K8" s="2">
        <v>1</v>
      </c>
      <c r="L8" s="2">
        <v>2</v>
      </c>
      <c r="M8" s="2">
        <v>3</v>
      </c>
      <c r="N8" s="2">
        <v>4</v>
      </c>
      <c r="O8" s="2">
        <v>5</v>
      </c>
      <c r="P8" s="2">
        <v>6</v>
      </c>
      <c r="Q8" s="2">
        <v>7</v>
      </c>
      <c r="R8" s="2">
        <v>8</v>
      </c>
      <c r="S8" s="3" t="s">
        <v>6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18" x14ac:dyDescent="0.25">
      <c r="A9" s="4">
        <v>1</v>
      </c>
      <c r="B9" s="11" t="str">
        <f>"P(X = "&amp;C8&amp;")"</f>
        <v>P(X = 5)</v>
      </c>
      <c r="C9" s="18">
        <f>_xlfn.POISSON.DIST(C8,C6,FALSE)</f>
        <v>0.10081881344492449</v>
      </c>
      <c r="D9" s="17"/>
      <c r="E9" s="30" t="str">
        <f>"the probability that exactly "&amp;C8&amp;" events will occur"</f>
        <v>the probability that exactly 5 events will occur</v>
      </c>
      <c r="F9" s="30"/>
      <c r="G9" s="30"/>
      <c r="H9" s="30"/>
      <c r="J9" s="5" t="s">
        <v>7</v>
      </c>
      <c r="K9" s="5" t="s">
        <v>7</v>
      </c>
      <c r="L9" s="5" t="s">
        <v>7</v>
      </c>
      <c r="M9" s="5" t="s">
        <v>7</v>
      </c>
      <c r="N9" s="5" t="s">
        <v>7</v>
      </c>
      <c r="O9" s="5" t="s">
        <v>8</v>
      </c>
      <c r="P9" s="5" t="s">
        <v>7</v>
      </c>
      <c r="Q9" s="5" t="s">
        <v>7</v>
      </c>
      <c r="R9" s="5" t="s">
        <v>7</v>
      </c>
      <c r="S9" s="6" t="s">
        <v>6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ht="18" x14ac:dyDescent="0.25">
      <c r="A10" s="4">
        <v>2</v>
      </c>
      <c r="B10" s="11" t="str">
        <f>"P(X ≤ "&amp;C8&amp;")"</f>
        <v>P(X ≤ 5)</v>
      </c>
      <c r="C10" s="18">
        <f>_xlfn.POISSON.DIST(C8,C6,TRUE)</f>
        <v>0.91608205796869657</v>
      </c>
      <c r="D10" s="17"/>
      <c r="E10" s="30" t="str">
        <f>"the probability that up to (no more than) "&amp;C8&amp;" events will occur"</f>
        <v>the probability that up to (no more than) 5 events will occur</v>
      </c>
      <c r="F10" s="30"/>
      <c r="G10" s="30"/>
      <c r="H10" s="30"/>
      <c r="J10" s="5" t="s">
        <v>8</v>
      </c>
      <c r="K10" s="5" t="s">
        <v>8</v>
      </c>
      <c r="L10" s="5" t="s">
        <v>8</v>
      </c>
      <c r="M10" s="5" t="s">
        <v>8</v>
      </c>
      <c r="N10" s="5" t="s">
        <v>8</v>
      </c>
      <c r="O10" s="5" t="s">
        <v>8</v>
      </c>
      <c r="P10" s="5" t="s">
        <v>7</v>
      </c>
      <c r="Q10" s="5" t="s">
        <v>7</v>
      </c>
      <c r="R10" s="5" t="s">
        <v>7</v>
      </c>
      <c r="S10" s="6" t="s">
        <v>6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ht="18" x14ac:dyDescent="0.25">
      <c r="A11" s="4">
        <v>3</v>
      </c>
      <c r="B11" s="11" t="str">
        <f>"P(X &gt; "&amp;C8&amp;")"</f>
        <v>P(X &gt; 5)</v>
      </c>
      <c r="C11" s="18">
        <f>1-C10</f>
        <v>8.3917942031303427E-2</v>
      </c>
      <c r="D11" s="17"/>
      <c r="E11" s="30" t="str">
        <f>"the probability that more than "&amp;C8&amp;" events will occur"</f>
        <v>the probability that more than 5 events will occur</v>
      </c>
      <c r="F11" s="30"/>
      <c r="G11" s="30"/>
      <c r="H11" s="30"/>
      <c r="J11" s="5" t="s">
        <v>7</v>
      </c>
      <c r="K11" s="5" t="s">
        <v>7</v>
      </c>
      <c r="L11" s="5" t="s">
        <v>7</v>
      </c>
      <c r="M11" s="5" t="s">
        <v>7</v>
      </c>
      <c r="N11" s="5" t="s">
        <v>7</v>
      </c>
      <c r="O11" s="5" t="s">
        <v>7</v>
      </c>
      <c r="P11" s="5" t="s">
        <v>8</v>
      </c>
      <c r="Q11" s="5" t="s">
        <v>8</v>
      </c>
      <c r="R11" s="5" t="s">
        <v>8</v>
      </c>
      <c r="S11" s="6" t="s">
        <v>6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ht="18" x14ac:dyDescent="0.25">
      <c r="A12" s="4">
        <v>4</v>
      </c>
      <c r="B12" s="14" t="str">
        <f>"P(X ≥ "&amp;C8&amp;")"</f>
        <v>P(X ≥ 5)</v>
      </c>
      <c r="C12" s="18">
        <f>1-_xlfn.POISSON.DIST(C8-1,C6,TRUE)</f>
        <v>0.18473675547622792</v>
      </c>
      <c r="D12" s="17"/>
      <c r="E12" s="30" t="str">
        <f>"the probability that at least "&amp;C8&amp;" events will occur"</f>
        <v>the probability that at least 5 events will occur</v>
      </c>
      <c r="F12" s="30"/>
      <c r="G12" s="30"/>
      <c r="H12" s="30"/>
      <c r="J12" s="5" t="s">
        <v>7</v>
      </c>
      <c r="K12" s="5" t="s">
        <v>7</v>
      </c>
      <c r="L12" s="5" t="s">
        <v>7</v>
      </c>
      <c r="M12" s="5" t="s">
        <v>7</v>
      </c>
      <c r="N12" s="5" t="s">
        <v>7</v>
      </c>
      <c r="O12" s="5" t="s">
        <v>8</v>
      </c>
      <c r="P12" s="5" t="s">
        <v>8</v>
      </c>
      <c r="Q12" s="5" t="s">
        <v>8</v>
      </c>
      <c r="R12" s="5" t="s">
        <v>8</v>
      </c>
      <c r="S12" s="6" t="s">
        <v>6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ht="15.75" x14ac:dyDescent="0.25">
      <c r="B13" s="15" t="s">
        <v>24</v>
      </c>
      <c r="C13" s="12">
        <v>2</v>
      </c>
      <c r="D13" s="17"/>
      <c r="E13" s="29" t="s">
        <v>20</v>
      </c>
      <c r="F13" s="30"/>
      <c r="G13" s="30"/>
      <c r="H13" s="30"/>
    </row>
    <row r="14" spans="1:51" ht="15.75" x14ac:dyDescent="0.25">
      <c r="B14" s="13" t="s">
        <v>25</v>
      </c>
      <c r="C14" s="12">
        <v>4</v>
      </c>
      <c r="D14" s="17"/>
      <c r="E14" s="29" t="s">
        <v>21</v>
      </c>
      <c r="F14" s="30"/>
      <c r="G14" s="30"/>
      <c r="H14" s="30"/>
      <c r="J14" s="2">
        <v>0</v>
      </c>
      <c r="K14" s="2">
        <v>1</v>
      </c>
      <c r="L14" s="2">
        <v>2</v>
      </c>
      <c r="M14" s="2">
        <v>3</v>
      </c>
      <c r="N14" s="2">
        <v>4</v>
      </c>
      <c r="O14" s="2">
        <v>5</v>
      </c>
      <c r="P14" s="2">
        <v>6</v>
      </c>
      <c r="Q14" s="2">
        <v>7</v>
      </c>
      <c r="R14" s="2">
        <v>8</v>
      </c>
      <c r="S14" s="3" t="s">
        <v>6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ht="18" customHeight="1" x14ac:dyDescent="0.25">
      <c r="A15" s="4">
        <v>5</v>
      </c>
      <c r="B15" s="11" t="str">
        <f>"P( "&amp;C13&amp;" ≤ X ≤ "&amp;C14&amp;")"</f>
        <v>P( 2 ≤ X ≤ 4)</v>
      </c>
      <c r="C15" s="18">
        <f>_xlfn.POISSON.DIST(C14,C6,TRUE)-_xlfn.POISSON.DIST(C13-1,C6,TRUE)</f>
        <v>0.61611497105231627</v>
      </c>
      <c r="D15" s="17"/>
      <c r="E15" s="30" t="str">
        <f>"the probability that between "&amp;C13&amp;" and "&amp;C14&amp;" events will occur"</f>
        <v>the probability that between 2 and 4 events will occur</v>
      </c>
      <c r="F15" s="30"/>
      <c r="G15" s="30"/>
      <c r="H15" s="30"/>
      <c r="J15" s="5" t="s">
        <v>7</v>
      </c>
      <c r="K15" s="5" t="s">
        <v>7</v>
      </c>
      <c r="L15" s="5" t="s">
        <v>8</v>
      </c>
      <c r="M15" s="5" t="s">
        <v>8</v>
      </c>
      <c r="N15" s="5" t="s">
        <v>8</v>
      </c>
      <c r="O15" s="5" t="s">
        <v>7</v>
      </c>
      <c r="P15" s="5" t="s">
        <v>7</v>
      </c>
      <c r="Q15" s="5" t="s">
        <v>7</v>
      </c>
      <c r="R15" s="5" t="s">
        <v>7</v>
      </c>
      <c r="S15" s="6" t="s">
        <v>6</v>
      </c>
      <c r="T15" s="7" t="s">
        <v>9</v>
      </c>
      <c r="U15" s="5" t="s">
        <v>7</v>
      </c>
      <c r="V15" s="5" t="s">
        <v>7</v>
      </c>
      <c r="W15" s="5" t="s">
        <v>8</v>
      </c>
      <c r="X15" s="5" t="s">
        <v>8</v>
      </c>
      <c r="Y15" s="5" t="s">
        <v>8</v>
      </c>
      <c r="Z15" s="5" t="s">
        <v>7</v>
      </c>
      <c r="AA15" s="6" t="s">
        <v>6</v>
      </c>
      <c r="AB15" s="8" t="s">
        <v>10</v>
      </c>
      <c r="AC15" s="7" t="s">
        <v>9</v>
      </c>
      <c r="AD15" s="5" t="s">
        <v>8</v>
      </c>
      <c r="AE15" s="5" t="s">
        <v>8</v>
      </c>
      <c r="AF15" s="5" t="s">
        <v>8</v>
      </c>
      <c r="AG15" s="5" t="s">
        <v>8</v>
      </c>
      <c r="AH15" s="5" t="s">
        <v>8</v>
      </c>
      <c r="AI15" s="5" t="s">
        <v>7</v>
      </c>
      <c r="AJ15" s="6" t="s">
        <v>6</v>
      </c>
      <c r="AK15" s="8" t="s">
        <v>11</v>
      </c>
      <c r="AL15" s="7" t="s">
        <v>9</v>
      </c>
      <c r="AM15" s="5" t="s">
        <v>8</v>
      </c>
      <c r="AN15" s="5" t="s">
        <v>8</v>
      </c>
      <c r="AO15" s="5" t="s">
        <v>7</v>
      </c>
      <c r="AP15" s="5" t="s">
        <v>7</v>
      </c>
      <c r="AQ15" s="5" t="s">
        <v>7</v>
      </c>
      <c r="AR15" s="5" t="s">
        <v>7</v>
      </c>
      <c r="AS15" s="6" t="s">
        <v>6</v>
      </c>
      <c r="AT15" s="8" t="s">
        <v>12</v>
      </c>
      <c r="AU15" s="3"/>
      <c r="AV15" s="3"/>
      <c r="AW15" s="3"/>
      <c r="AX15" s="3"/>
      <c r="AY15" s="3"/>
    </row>
    <row r="16" spans="1:51" ht="18" x14ac:dyDescent="0.25">
      <c r="A16" s="4">
        <v>6</v>
      </c>
      <c r="B16" s="11" t="str">
        <f>"P( "&amp;C13&amp;" &lt; X ≤ "&amp;C14&amp;")"</f>
        <v>P( 2 &lt; X ≤ 4)</v>
      </c>
      <c r="C16" s="18">
        <f>_xlfn.POISSON.DIST(C14,C6,TRUE)-_xlfn.POISSON.DIST(C13,C6,TRUE)</f>
        <v>0.39207316339692866</v>
      </c>
      <c r="D16" s="17"/>
      <c r="E16" s="31" t="str">
        <f>"the probability that more than "&amp;C13&amp;" and no more than "&amp;C14&amp;" events will occur"</f>
        <v>the probability that more than 2 and no more than 4 events will occur</v>
      </c>
      <c r="F16" s="30"/>
      <c r="G16" s="30"/>
      <c r="H16" s="30"/>
      <c r="J16" s="5" t="s">
        <v>7</v>
      </c>
      <c r="K16" s="5" t="s">
        <v>7</v>
      </c>
      <c r="L16" s="5" t="s">
        <v>7</v>
      </c>
      <c r="M16" s="5" t="s">
        <v>8</v>
      </c>
      <c r="N16" s="5" t="s">
        <v>8</v>
      </c>
      <c r="O16" s="5" t="s">
        <v>7</v>
      </c>
      <c r="P16" s="5" t="s">
        <v>7</v>
      </c>
      <c r="Q16" s="5" t="s">
        <v>7</v>
      </c>
      <c r="R16" s="5" t="s">
        <v>7</v>
      </c>
      <c r="S16" s="6" t="s">
        <v>6</v>
      </c>
      <c r="T16" s="7" t="s">
        <v>9</v>
      </c>
      <c r="U16" s="5" t="s">
        <v>7</v>
      </c>
      <c r="V16" s="5" t="s">
        <v>7</v>
      </c>
      <c r="W16" s="5" t="s">
        <v>7</v>
      </c>
      <c r="X16" s="5" t="s">
        <v>8</v>
      </c>
      <c r="Y16" s="5" t="s">
        <v>8</v>
      </c>
      <c r="Z16" s="5" t="s">
        <v>7</v>
      </c>
      <c r="AA16" s="6" t="s">
        <v>6</v>
      </c>
      <c r="AB16" s="8" t="s">
        <v>10</v>
      </c>
      <c r="AC16" s="7" t="s">
        <v>9</v>
      </c>
      <c r="AD16" s="5" t="s">
        <v>8</v>
      </c>
      <c r="AE16" s="5" t="s">
        <v>8</v>
      </c>
      <c r="AF16" s="5" t="s">
        <v>8</v>
      </c>
      <c r="AG16" s="5" t="s">
        <v>8</v>
      </c>
      <c r="AH16" s="5" t="s">
        <v>8</v>
      </c>
      <c r="AI16" s="5" t="s">
        <v>7</v>
      </c>
      <c r="AJ16" s="6" t="s">
        <v>6</v>
      </c>
      <c r="AK16" s="8" t="s">
        <v>11</v>
      </c>
      <c r="AL16" s="7" t="s">
        <v>9</v>
      </c>
      <c r="AM16" s="5" t="s">
        <v>8</v>
      </c>
      <c r="AN16" s="5" t="s">
        <v>8</v>
      </c>
      <c r="AO16" s="5" t="s">
        <v>8</v>
      </c>
      <c r="AP16" s="5" t="s">
        <v>7</v>
      </c>
      <c r="AQ16" s="5" t="s">
        <v>7</v>
      </c>
      <c r="AR16" s="5" t="s">
        <v>7</v>
      </c>
      <c r="AS16" s="6" t="s">
        <v>6</v>
      </c>
      <c r="AT16" s="8" t="s">
        <v>12</v>
      </c>
      <c r="AU16" s="3"/>
      <c r="AV16" s="3"/>
      <c r="AW16" s="3"/>
      <c r="AX16" s="3"/>
      <c r="AY16" s="3"/>
    </row>
    <row r="17" spans="1:51" ht="18" x14ac:dyDescent="0.25">
      <c r="A17" s="4">
        <v>7</v>
      </c>
      <c r="B17" s="11" t="str">
        <f>"P( "&amp;C13&amp;" &lt; X &lt; "&amp;C14&amp;")"</f>
        <v>P( 2 &lt; X &lt; 4)</v>
      </c>
      <c r="C17" s="18">
        <f>_xlfn.POISSON.DIST(C14-1,C6,TRUE)-_xlfn.POISSON.DIST(C13,C6,TRUE)</f>
        <v>0.22404180765538784</v>
      </c>
      <c r="D17" s="17"/>
      <c r="E17" s="29" t="str">
        <f>"the probability that more than "&amp;C13&amp;" and fewer than "&amp;C14&amp;" events will occur"</f>
        <v>the probability that more than 2 and fewer than 4 events will occur</v>
      </c>
      <c r="F17" s="30"/>
      <c r="G17" s="30"/>
      <c r="H17" s="30"/>
      <c r="J17" s="5" t="s">
        <v>7</v>
      </c>
      <c r="K17" s="5" t="s">
        <v>7</v>
      </c>
      <c r="L17" s="5" t="s">
        <v>7</v>
      </c>
      <c r="M17" s="5" t="s">
        <v>8</v>
      </c>
      <c r="N17" s="5" t="s">
        <v>7</v>
      </c>
      <c r="O17" s="5" t="s">
        <v>7</v>
      </c>
      <c r="P17" s="5" t="s">
        <v>7</v>
      </c>
      <c r="Q17" s="5" t="s">
        <v>7</v>
      </c>
      <c r="R17" s="5" t="s">
        <v>7</v>
      </c>
      <c r="S17" s="6" t="s">
        <v>6</v>
      </c>
      <c r="T17" s="7" t="s">
        <v>9</v>
      </c>
      <c r="U17" s="5" t="s">
        <v>7</v>
      </c>
      <c r="V17" s="5" t="s">
        <v>7</v>
      </c>
      <c r="W17" s="5" t="s">
        <v>7</v>
      </c>
      <c r="X17" s="5" t="s">
        <v>8</v>
      </c>
      <c r="Y17" s="5" t="s">
        <v>7</v>
      </c>
      <c r="Z17" s="5" t="s">
        <v>7</v>
      </c>
      <c r="AA17" s="6" t="s">
        <v>6</v>
      </c>
      <c r="AB17" s="8" t="s">
        <v>10</v>
      </c>
      <c r="AC17" s="7" t="s">
        <v>9</v>
      </c>
      <c r="AD17" s="5" t="s">
        <v>8</v>
      </c>
      <c r="AE17" s="5" t="s">
        <v>8</v>
      </c>
      <c r="AF17" s="5" t="s">
        <v>8</v>
      </c>
      <c r="AG17" s="5" t="s">
        <v>8</v>
      </c>
      <c r="AH17" s="5" t="s">
        <v>7</v>
      </c>
      <c r="AI17" s="5" t="s">
        <v>7</v>
      </c>
      <c r="AJ17" s="6" t="s">
        <v>6</v>
      </c>
      <c r="AK17" s="8" t="s">
        <v>11</v>
      </c>
      <c r="AL17" s="7" t="s">
        <v>9</v>
      </c>
      <c r="AM17" s="5" t="s">
        <v>8</v>
      </c>
      <c r="AN17" s="5" t="s">
        <v>8</v>
      </c>
      <c r="AO17" s="5" t="s">
        <v>8</v>
      </c>
      <c r="AP17" s="5" t="s">
        <v>7</v>
      </c>
      <c r="AQ17" s="5" t="s">
        <v>7</v>
      </c>
      <c r="AR17" s="5" t="s">
        <v>7</v>
      </c>
      <c r="AS17" s="6" t="s">
        <v>6</v>
      </c>
      <c r="AT17" s="8" t="s">
        <v>12</v>
      </c>
      <c r="AU17" s="3"/>
      <c r="AV17" s="3"/>
      <c r="AW17" s="3"/>
      <c r="AX17" s="3"/>
      <c r="AY17" s="3"/>
    </row>
    <row r="18" spans="1:51" ht="18" x14ac:dyDescent="0.25">
      <c r="A18" s="4">
        <v>8</v>
      </c>
      <c r="B18" s="11" t="str">
        <f>"P( "&amp;C13&amp;" ≤ X &lt; "&amp;C14&amp;")"</f>
        <v>P( 2 ≤ X &lt; 4)</v>
      </c>
      <c r="C18" s="18">
        <f>_xlfn.POISSON.DIST(C14-1,C6,TRUE)-_xlfn.POISSON.DIST(C13-1,C6,TRUE)</f>
        <v>0.44808361531077545</v>
      </c>
      <c r="D18" s="17"/>
      <c r="E18" s="29" t="str">
        <f>"the probability that at least "&amp;C13&amp;" and fewer than "&amp;C14&amp;" events will occur"</f>
        <v>the probability that at least 2 and fewer than 4 events will occur</v>
      </c>
      <c r="F18" s="30"/>
      <c r="G18" s="30"/>
      <c r="H18" s="30"/>
      <c r="J18" s="5" t="s">
        <v>7</v>
      </c>
      <c r="K18" s="5" t="s">
        <v>7</v>
      </c>
      <c r="L18" s="5" t="s">
        <v>8</v>
      </c>
      <c r="M18" s="5" t="s">
        <v>8</v>
      </c>
      <c r="N18" s="5" t="s">
        <v>7</v>
      </c>
      <c r="O18" s="5" t="s">
        <v>7</v>
      </c>
      <c r="P18" s="5" t="s">
        <v>7</v>
      </c>
      <c r="Q18" s="5" t="s">
        <v>7</v>
      </c>
      <c r="R18" s="5" t="s">
        <v>7</v>
      </c>
      <c r="S18" s="6" t="s">
        <v>6</v>
      </c>
      <c r="T18" s="7" t="s">
        <v>9</v>
      </c>
      <c r="U18" s="5" t="s">
        <v>7</v>
      </c>
      <c r="V18" s="5" t="s">
        <v>7</v>
      </c>
      <c r="W18" s="5" t="s">
        <v>8</v>
      </c>
      <c r="X18" s="5" t="s">
        <v>8</v>
      </c>
      <c r="Y18" s="5" t="s">
        <v>7</v>
      </c>
      <c r="Z18" s="5" t="s">
        <v>7</v>
      </c>
      <c r="AA18" s="6" t="s">
        <v>6</v>
      </c>
      <c r="AB18" s="8" t="s">
        <v>10</v>
      </c>
      <c r="AC18" s="7" t="s">
        <v>9</v>
      </c>
      <c r="AD18" s="5" t="s">
        <v>8</v>
      </c>
      <c r="AE18" s="5" t="s">
        <v>8</v>
      </c>
      <c r="AF18" s="5" t="s">
        <v>8</v>
      </c>
      <c r="AG18" s="5" t="s">
        <v>8</v>
      </c>
      <c r="AH18" s="5" t="s">
        <v>7</v>
      </c>
      <c r="AI18" s="5" t="s">
        <v>7</v>
      </c>
      <c r="AJ18" s="6" t="s">
        <v>6</v>
      </c>
      <c r="AK18" s="8" t="s">
        <v>11</v>
      </c>
      <c r="AL18" s="7" t="s">
        <v>9</v>
      </c>
      <c r="AM18" s="5" t="s">
        <v>8</v>
      </c>
      <c r="AN18" s="5" t="s">
        <v>8</v>
      </c>
      <c r="AO18" s="5" t="s">
        <v>7</v>
      </c>
      <c r="AP18" s="5" t="s">
        <v>7</v>
      </c>
      <c r="AQ18" s="5" t="s">
        <v>7</v>
      </c>
      <c r="AR18" s="5" t="s">
        <v>7</v>
      </c>
      <c r="AS18" s="6" t="s">
        <v>6</v>
      </c>
      <c r="AT18" s="8" t="s">
        <v>12</v>
      </c>
      <c r="AU18" s="3"/>
      <c r="AV18" s="3"/>
      <c r="AW18" s="3"/>
      <c r="AX18" s="3"/>
      <c r="AY18" s="3"/>
    </row>
    <row r="19" spans="1:51" ht="15.75" x14ac:dyDescent="0.25">
      <c r="B19" s="16" t="s">
        <v>13</v>
      </c>
      <c r="C19" s="19">
        <v>0.9</v>
      </c>
      <c r="D19" s="17"/>
      <c r="E19" s="17"/>
      <c r="F19" s="17"/>
      <c r="G19" s="17"/>
      <c r="H19" s="17"/>
    </row>
    <row r="20" spans="1:51" ht="31.5" customHeight="1" x14ac:dyDescent="0.25">
      <c r="A20">
        <v>9</v>
      </c>
      <c r="B20" s="27" t="str">
        <f>"P(X &lt;= x) = "&amp;C19&amp;" ⇒ x"</f>
        <v>P(X &lt;= x) = 0.9 ⇒ x</v>
      </c>
      <c r="C20" s="34" t="s">
        <v>34</v>
      </c>
      <c r="D20" s="34"/>
      <c r="E20" s="34"/>
      <c r="F20" s="34"/>
      <c r="G20" s="34"/>
      <c r="H20" s="34"/>
    </row>
    <row r="21" spans="1:51" ht="18" customHeight="1" x14ac:dyDescent="0.3">
      <c r="A21">
        <v>10</v>
      </c>
      <c r="B21" s="10" t="s">
        <v>14</v>
      </c>
      <c r="C21" s="20">
        <f>C6</f>
        <v>3</v>
      </c>
      <c r="D21" s="17"/>
      <c r="E21" s="33" t="s">
        <v>17</v>
      </c>
      <c r="F21" s="33"/>
      <c r="G21" s="33"/>
      <c r="H21" s="33"/>
    </row>
    <row r="22" spans="1:51" ht="18" customHeight="1" x14ac:dyDescent="0.3">
      <c r="A22">
        <v>11</v>
      </c>
      <c r="B22" s="10" t="s">
        <v>15</v>
      </c>
      <c r="C22" s="20">
        <f>C6</f>
        <v>3</v>
      </c>
      <c r="D22" s="17"/>
      <c r="E22" s="33" t="s">
        <v>18</v>
      </c>
      <c r="F22" s="33"/>
      <c r="G22" s="33"/>
      <c r="H22" s="33"/>
    </row>
    <row r="23" spans="1:51" ht="18" customHeight="1" x14ac:dyDescent="0.3">
      <c r="A23">
        <v>12</v>
      </c>
      <c r="B23" s="10" t="s">
        <v>16</v>
      </c>
      <c r="C23" s="38">
        <f>SQRT(C22)</f>
        <v>1.7320508075688772</v>
      </c>
      <c r="D23" s="17"/>
      <c r="E23" s="33" t="s">
        <v>19</v>
      </c>
      <c r="F23" s="33"/>
      <c r="G23" s="33"/>
      <c r="H23" s="33"/>
    </row>
    <row r="26" spans="1:51" ht="12.75" customHeight="1" x14ac:dyDescent="0.2">
      <c r="E26" s="9"/>
    </row>
    <row r="27" spans="1:51" ht="12.75" customHeight="1" x14ac:dyDescent="0.2">
      <c r="B27" s="9"/>
      <c r="C27" s="9"/>
      <c r="D27" s="9"/>
      <c r="E27" s="9"/>
      <c r="F27" s="9"/>
      <c r="G27" s="9"/>
    </row>
    <row r="28" spans="1:51" ht="12.75" customHeight="1" x14ac:dyDescent="0.2">
      <c r="B28" s="9"/>
      <c r="C28" s="9"/>
      <c r="D28" s="9"/>
      <c r="E28" s="9"/>
      <c r="F28" s="9"/>
      <c r="G28" s="9"/>
    </row>
    <row r="29" spans="1:51" ht="12.75" customHeight="1" x14ac:dyDescent="0.2">
      <c r="B29" s="9"/>
      <c r="C29" s="9"/>
      <c r="D29" s="9"/>
      <c r="E29" s="9"/>
      <c r="F29" s="9"/>
      <c r="G29" s="9"/>
    </row>
    <row r="30" spans="1:51" ht="12.75" customHeight="1" x14ac:dyDescent="0.2">
      <c r="B30" s="9"/>
      <c r="C30" s="9"/>
      <c r="D30" s="9"/>
      <c r="E30" s="9"/>
      <c r="F30" s="9"/>
      <c r="G30" s="9"/>
    </row>
    <row r="31" spans="1:51" ht="12.75" customHeight="1" x14ac:dyDescent="0.2">
      <c r="B31" s="9"/>
      <c r="C31" s="9"/>
      <c r="D31" s="9"/>
      <c r="E31" s="9"/>
      <c r="F31" s="9"/>
      <c r="G31" s="9"/>
    </row>
    <row r="32" spans="1:51" ht="12.75" customHeight="1" x14ac:dyDescent="0.2">
      <c r="B32" s="9"/>
      <c r="C32" s="9"/>
      <c r="D32" s="9"/>
      <c r="E32" s="9"/>
      <c r="F32" s="9"/>
      <c r="G32" s="9"/>
    </row>
    <row r="33" spans="2:7" ht="12.75" customHeight="1" x14ac:dyDescent="0.2">
      <c r="B33" s="9"/>
      <c r="C33" s="9"/>
      <c r="D33" s="9"/>
      <c r="E33" s="9"/>
      <c r="F33" s="9"/>
      <c r="G33" s="9"/>
    </row>
    <row r="34" spans="2:7" ht="12.75" customHeight="1" x14ac:dyDescent="0.2">
      <c r="B34" s="9"/>
      <c r="C34" s="9"/>
      <c r="D34" s="9"/>
      <c r="E34" s="9"/>
      <c r="F34" s="9"/>
      <c r="G34" s="9"/>
    </row>
    <row r="35" spans="2:7" ht="12.75" customHeight="1" x14ac:dyDescent="0.2">
      <c r="B35" s="9"/>
      <c r="C35" s="9"/>
      <c r="D35" s="9"/>
      <c r="E35" s="9"/>
      <c r="F35" s="9"/>
      <c r="G35" s="9"/>
    </row>
    <row r="36" spans="2:7" ht="12.75" customHeight="1" x14ac:dyDescent="0.2">
      <c r="B36" s="9"/>
      <c r="C36" s="9"/>
      <c r="D36" s="9"/>
      <c r="E36" s="9"/>
      <c r="F36" s="9"/>
      <c r="G36" s="9"/>
    </row>
    <row r="37" spans="2:7" ht="12.75" customHeight="1" x14ac:dyDescent="0.2">
      <c r="B37" s="9"/>
      <c r="C37" s="9"/>
      <c r="D37" s="9"/>
      <c r="E37" s="9"/>
      <c r="F37" s="9"/>
      <c r="G37" s="9"/>
    </row>
    <row r="38" spans="2:7" ht="12.75" customHeight="1" x14ac:dyDescent="0.2">
      <c r="B38" s="9"/>
      <c r="C38" s="9"/>
      <c r="D38" s="9"/>
      <c r="E38" s="9"/>
      <c r="F38" s="9"/>
      <c r="G38" s="9"/>
    </row>
    <row r="39" spans="2:7" ht="12.75" customHeight="1" x14ac:dyDescent="0.2">
      <c r="B39" s="9"/>
      <c r="C39" s="9"/>
      <c r="D39" s="9"/>
      <c r="E39" s="9"/>
      <c r="F39" s="9"/>
      <c r="G39" s="9"/>
    </row>
    <row r="40" spans="2:7" ht="12.75" customHeight="1" x14ac:dyDescent="0.2">
      <c r="B40" s="9"/>
      <c r="C40" s="9"/>
      <c r="D40" s="9"/>
      <c r="E40" s="9"/>
      <c r="F40" s="9"/>
      <c r="G40" s="9"/>
    </row>
    <row r="41" spans="2:7" ht="12.75" customHeight="1" x14ac:dyDescent="0.2">
      <c r="B41" s="9"/>
      <c r="C41" s="9"/>
      <c r="D41" s="9"/>
      <c r="E41" s="9"/>
      <c r="F41" s="9"/>
      <c r="G41" s="9"/>
    </row>
    <row r="42" spans="2:7" ht="12.75" customHeight="1" x14ac:dyDescent="0.2">
      <c r="B42" s="9"/>
      <c r="C42" s="9"/>
      <c r="D42" s="9"/>
      <c r="E42" s="9"/>
      <c r="F42" s="9"/>
      <c r="G42" s="9"/>
    </row>
    <row r="43" spans="2:7" ht="12.75" customHeight="1" x14ac:dyDescent="0.2">
      <c r="B43" s="9"/>
      <c r="C43" s="9"/>
      <c r="D43" s="9"/>
      <c r="E43" s="9"/>
      <c r="F43" s="9"/>
      <c r="G43" s="9"/>
    </row>
    <row r="44" spans="2:7" ht="12.75" customHeight="1" x14ac:dyDescent="0.2">
      <c r="B44" s="9"/>
      <c r="C44" s="9"/>
      <c r="D44" s="9"/>
      <c r="E44" s="9"/>
      <c r="F44" s="9"/>
      <c r="G44" s="9"/>
    </row>
  </sheetData>
  <mergeCells count="19">
    <mergeCell ref="B2:H2"/>
    <mergeCell ref="E21:H21"/>
    <mergeCell ref="E22:H22"/>
    <mergeCell ref="E23:H23"/>
    <mergeCell ref="C20:H20"/>
    <mergeCell ref="E17:H17"/>
    <mergeCell ref="E18:H18"/>
    <mergeCell ref="E4:H4"/>
    <mergeCell ref="E6:H6"/>
    <mergeCell ref="E11:H11"/>
    <mergeCell ref="E12:H12"/>
    <mergeCell ref="E13:H13"/>
    <mergeCell ref="E14:H14"/>
    <mergeCell ref="E15:H15"/>
    <mergeCell ref="J7:S7"/>
    <mergeCell ref="E8:H8"/>
    <mergeCell ref="E9:H9"/>
    <mergeCell ref="E10:H10"/>
    <mergeCell ref="E16:H1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E10" sqref="E10"/>
    </sheetView>
  </sheetViews>
  <sheetFormatPr defaultRowHeight="12.75" x14ac:dyDescent="0.2"/>
  <cols>
    <col min="3" max="3" width="11.5703125" customWidth="1"/>
  </cols>
  <sheetData>
    <row r="1" spans="2:8" x14ac:dyDescent="0.2">
      <c r="B1" s="35" t="s">
        <v>32</v>
      </c>
      <c r="C1" s="36"/>
      <c r="D1" s="36"/>
      <c r="E1" s="36"/>
      <c r="F1" s="36"/>
      <c r="G1" s="36"/>
    </row>
    <row r="2" spans="2:8" x14ac:dyDescent="0.2">
      <c r="B2" s="35" t="s">
        <v>27</v>
      </c>
      <c r="C2" s="36"/>
      <c r="D2" s="36"/>
      <c r="E2" s="36"/>
      <c r="F2" s="36"/>
      <c r="G2" s="36"/>
    </row>
    <row r="3" spans="2:8" s="9" customFormat="1" x14ac:dyDescent="0.2">
      <c r="B3" s="35" t="s">
        <v>33</v>
      </c>
      <c r="C3" s="36"/>
      <c r="D3" s="36"/>
      <c r="E3" s="36"/>
      <c r="F3" s="36"/>
      <c r="G3" s="36"/>
    </row>
    <row r="4" spans="2:8" x14ac:dyDescent="0.2">
      <c r="B4" s="26" t="s">
        <v>23</v>
      </c>
      <c r="C4" s="26" t="s">
        <v>26</v>
      </c>
    </row>
    <row r="5" spans="2:8" ht="12.75" customHeight="1" x14ac:dyDescent="0.2">
      <c r="B5">
        <v>0</v>
      </c>
      <c r="C5" s="22">
        <f>_xlfn.POISSON.DIST(B5,3,TRUE)</f>
        <v>4.9787068367863944E-2</v>
      </c>
      <c r="E5" s="35" t="s">
        <v>29</v>
      </c>
      <c r="F5" s="35"/>
      <c r="G5" s="35"/>
      <c r="H5" s="35"/>
    </row>
    <row r="6" spans="2:8" x14ac:dyDescent="0.2">
      <c r="B6">
        <v>1</v>
      </c>
      <c r="C6" s="22">
        <f t="shared" ref="C6:C15" si="0">_xlfn.POISSON.DIST(B6,3,TRUE)</f>
        <v>0.19914827347145578</v>
      </c>
      <c r="E6" s="37" t="s">
        <v>30</v>
      </c>
      <c r="F6" s="35"/>
      <c r="G6" s="35"/>
      <c r="H6" s="35"/>
    </row>
    <row r="7" spans="2:8" x14ac:dyDescent="0.2">
      <c r="B7">
        <v>2</v>
      </c>
      <c r="C7" s="22">
        <f t="shared" si="0"/>
        <v>0.42319008112684342</v>
      </c>
      <c r="E7" s="35" t="s">
        <v>31</v>
      </c>
      <c r="F7" s="35"/>
      <c r="G7" s="35"/>
      <c r="H7" s="35"/>
    </row>
    <row r="8" spans="2:8" x14ac:dyDescent="0.2">
      <c r="B8" s="9">
        <v>3</v>
      </c>
      <c r="C8" s="22">
        <f t="shared" si="0"/>
        <v>0.64723188878223126</v>
      </c>
    </row>
    <row r="9" spans="2:8" x14ac:dyDescent="0.2">
      <c r="B9" s="24">
        <v>4</v>
      </c>
      <c r="C9" s="25">
        <f t="shared" si="0"/>
        <v>0.81526324452377208</v>
      </c>
    </row>
    <row r="10" spans="2:8" x14ac:dyDescent="0.2">
      <c r="B10" s="9">
        <v>5</v>
      </c>
      <c r="C10" s="22">
        <f t="shared" si="0"/>
        <v>0.91608205796869657</v>
      </c>
    </row>
    <row r="11" spans="2:8" x14ac:dyDescent="0.2">
      <c r="B11" s="9">
        <v>6</v>
      </c>
      <c r="C11" s="22">
        <f t="shared" si="0"/>
        <v>0.96649146469115887</v>
      </c>
    </row>
    <row r="12" spans="2:8" x14ac:dyDescent="0.2">
      <c r="B12" s="9">
        <v>7</v>
      </c>
      <c r="C12" s="22">
        <f t="shared" si="0"/>
        <v>0.98809549614364256</v>
      </c>
    </row>
    <row r="13" spans="2:8" x14ac:dyDescent="0.2">
      <c r="B13" s="9">
        <v>8</v>
      </c>
      <c r="C13" s="22">
        <f t="shared" si="0"/>
        <v>0.996197007938324</v>
      </c>
    </row>
    <row r="14" spans="2:8" x14ac:dyDescent="0.2">
      <c r="B14" s="9">
        <v>9</v>
      </c>
      <c r="C14" s="22">
        <f t="shared" si="0"/>
        <v>0.99889751186988451</v>
      </c>
    </row>
    <row r="15" spans="2:8" x14ac:dyDescent="0.2">
      <c r="B15" s="9">
        <v>10</v>
      </c>
      <c r="C15" s="22">
        <f t="shared" si="0"/>
        <v>0.99970766304935266</v>
      </c>
    </row>
    <row r="16" spans="2:8" x14ac:dyDescent="0.2">
      <c r="B16" s="23" t="s">
        <v>28</v>
      </c>
      <c r="C16" s="23" t="s">
        <v>28</v>
      </c>
    </row>
  </sheetData>
  <mergeCells count="6">
    <mergeCell ref="B2:G2"/>
    <mergeCell ref="E5:H5"/>
    <mergeCell ref="E6:H6"/>
    <mergeCell ref="B1:G1"/>
    <mergeCell ref="E7:H7"/>
    <mergeCell ref="B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Poisson</vt:lpstr>
      <vt:lpstr>Percentile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Tiger</cp:lastModifiedBy>
  <dcterms:modified xsi:type="dcterms:W3CDTF">2020-07-20T20:52:44Z</dcterms:modified>
</cp:coreProperties>
</file>